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trlProps/ctrlProp2.xml" ContentType="application/vnd.ms-excel.controlproperties+xml"/>
  <Override PartName="/xl/charts/chart25.xml" ContentType="application/vnd.openxmlformats-officedocument.drawingml.chart+xml"/>
  <Override PartName="/xl/drawings/drawing10.xml" ContentType="application/vnd.openxmlformats-officedocument.drawingml.chartshapes+xml"/>
  <Override PartName="/xl/charts/chart26.xml" ContentType="application/vnd.openxmlformats-officedocument.drawingml.chart+xml"/>
  <Override PartName="/xl/drawings/drawing11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trlProps/ctrlProp3.xml" ContentType="application/vnd.ms-excel.controlpropertie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6" tabRatio="906" activeTab="7"/>
  </bookViews>
  <sheets>
    <sheet name="MLO annuel" sheetId="15" r:id="rId1"/>
    <sheet name="CDIAC SUESS" sheetId="14" r:id="rId2"/>
    <sheet name="MLO versus CDIAC" sheetId="17" r:id="rId3"/>
    <sheet name="NH  Vermunt D14C" sheetId="25" r:id="rId4"/>
    <sheet name="SH New Zealand D14C" sheetId="21" r:id="rId5"/>
    <sheet name="Modeles GIEC " sheetId="22" r:id="rId6"/>
    <sheet name="tableaux illustration" sheetId="4" r:id="rId7"/>
    <sheet name="Comparaison D14C vs modéle GIEC" sheetId="23" r:id="rId8"/>
    <sheet name="Observations D14C vs CO2 " sheetId="27" r:id="rId9"/>
    <sheet name="Growth rate " sheetId="24" r:id="rId10"/>
  </sheets>
  <externalReferences>
    <externalReference r:id="rId11"/>
    <externalReference r:id="rId12"/>
  </externalReferences>
  <calcPr calcId="145621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G60" i="27" l="1"/>
  <c r="D60" i="27"/>
  <c r="G59" i="27"/>
  <c r="D59" i="27"/>
  <c r="G58" i="27"/>
  <c r="D58" i="27"/>
  <c r="G57" i="27"/>
  <c r="D57" i="27"/>
  <c r="G56" i="27"/>
  <c r="D56" i="27"/>
  <c r="G55" i="27"/>
  <c r="D55" i="27"/>
  <c r="G54" i="27"/>
  <c r="D54" i="27"/>
  <c r="G53" i="27"/>
  <c r="D53" i="27"/>
  <c r="G52" i="27"/>
  <c r="D52" i="27"/>
  <c r="G51" i="27"/>
  <c r="D51" i="27"/>
  <c r="G50" i="27"/>
  <c r="D50" i="27"/>
  <c r="G49" i="27"/>
  <c r="D49" i="27"/>
  <c r="G48" i="27"/>
  <c r="D48" i="27"/>
  <c r="G47" i="27"/>
  <c r="D47" i="27"/>
  <c r="G46" i="27"/>
  <c r="D46" i="27"/>
  <c r="G45" i="27"/>
  <c r="D45" i="27"/>
  <c r="G44" i="27"/>
  <c r="D44" i="27"/>
  <c r="G43" i="27"/>
  <c r="D43" i="27"/>
  <c r="G42" i="27"/>
  <c r="D42" i="27"/>
  <c r="G41" i="27"/>
  <c r="D41" i="27"/>
  <c r="G40" i="27"/>
  <c r="D40" i="27"/>
  <c r="G39" i="27"/>
  <c r="D39" i="27"/>
  <c r="G38" i="27"/>
  <c r="D38" i="27"/>
  <c r="G37" i="27"/>
  <c r="D37" i="27"/>
  <c r="G36" i="27"/>
  <c r="D36" i="27"/>
  <c r="G35" i="27"/>
  <c r="D35" i="27"/>
  <c r="G34" i="27"/>
  <c r="D34" i="27"/>
  <c r="G33" i="27"/>
  <c r="D33" i="27"/>
  <c r="G32" i="27"/>
  <c r="D32" i="27"/>
  <c r="G31" i="27"/>
  <c r="D31" i="27"/>
  <c r="G30" i="27"/>
  <c r="D30" i="27"/>
  <c r="G29" i="27"/>
  <c r="D29" i="27"/>
  <c r="U28" i="27"/>
  <c r="G28" i="27"/>
  <c r="D28" i="27"/>
  <c r="G27" i="27"/>
  <c r="D27" i="27"/>
  <c r="G26" i="27"/>
  <c r="D26" i="27"/>
  <c r="G25" i="27"/>
  <c r="D25" i="27"/>
  <c r="G24" i="27"/>
  <c r="D24" i="27"/>
  <c r="G23" i="27"/>
  <c r="D23" i="27"/>
  <c r="G22" i="27"/>
  <c r="D22" i="27"/>
  <c r="G21" i="27"/>
  <c r="D21" i="27"/>
  <c r="G20" i="27"/>
  <c r="D20" i="27"/>
  <c r="G19" i="27"/>
  <c r="D19" i="27"/>
  <c r="G18" i="27"/>
  <c r="D18" i="27"/>
  <c r="G17" i="27"/>
  <c r="D17" i="27"/>
  <c r="G16" i="27"/>
  <c r="D16" i="27"/>
  <c r="G15" i="27"/>
  <c r="D15" i="27"/>
  <c r="G14" i="27"/>
  <c r="D14" i="27"/>
  <c r="G13" i="27"/>
  <c r="D13" i="27"/>
  <c r="G12" i="27"/>
  <c r="D12" i="27"/>
  <c r="G11" i="27"/>
  <c r="D11" i="27"/>
  <c r="G10" i="27"/>
  <c r="D10" i="27"/>
  <c r="G9" i="27"/>
  <c r="D9" i="27"/>
  <c r="G8" i="27"/>
  <c r="D8" i="27"/>
  <c r="G7" i="27"/>
  <c r="D7" i="27"/>
  <c r="G6" i="27"/>
  <c r="D6" i="27"/>
  <c r="G5" i="27"/>
  <c r="D5" i="27"/>
  <c r="G4" i="27"/>
  <c r="D4" i="27"/>
  <c r="E3" i="27"/>
  <c r="E2" i="27"/>
  <c r="E60" i="27" s="1"/>
  <c r="E22" i="27" l="1"/>
  <c r="E43" i="27"/>
  <c r="E10" i="27"/>
  <c r="E31" i="27"/>
  <c r="E5" i="27"/>
  <c r="E13" i="27"/>
  <c r="E21" i="27"/>
  <c r="E34" i="27"/>
  <c r="E42" i="27"/>
  <c r="E50" i="27"/>
  <c r="E58" i="27"/>
  <c r="E6" i="27"/>
  <c r="E14" i="27"/>
  <c r="E51" i="27"/>
  <c r="E59" i="27"/>
  <c r="E18" i="27"/>
  <c r="E26" i="27"/>
  <c r="E39" i="27"/>
  <c r="E47" i="27"/>
  <c r="E55" i="27"/>
  <c r="E8" i="27"/>
  <c r="E16" i="27"/>
  <c r="E24" i="27"/>
  <c r="E29" i="27"/>
  <c r="E37" i="27"/>
  <c r="E45" i="27"/>
  <c r="E53" i="27"/>
  <c r="E11" i="27"/>
  <c r="E19" i="27"/>
  <c r="E27" i="27"/>
  <c r="E32" i="27"/>
  <c r="E40" i="27"/>
  <c r="E48" i="27"/>
  <c r="E56" i="27"/>
  <c r="E35" i="27"/>
  <c r="E9" i="27"/>
  <c r="E17" i="27"/>
  <c r="E25" i="27"/>
  <c r="E30" i="27"/>
  <c r="E38" i="27"/>
  <c r="E46" i="27"/>
  <c r="E54" i="27"/>
  <c r="E4" i="27"/>
  <c r="E12" i="27"/>
  <c r="E20" i="27"/>
  <c r="E28" i="27"/>
  <c r="E33" i="27"/>
  <c r="E41" i="27"/>
  <c r="E49" i="27"/>
  <c r="E57" i="27"/>
  <c r="E7" i="27"/>
  <c r="E15" i="27"/>
  <c r="E23" i="27"/>
  <c r="E36" i="27"/>
  <c r="E44" i="27"/>
  <c r="E52" i="27"/>
  <c r="M107" i="25"/>
  <c r="U123" i="21"/>
  <c r="Q123" i="21"/>
  <c r="Q116" i="21"/>
  <c r="Q131" i="21"/>
  <c r="Q101" i="25"/>
  <c r="M101" i="25"/>
  <c r="M95" i="25"/>
  <c r="I367" i="25" l="1"/>
  <c r="I366" i="25"/>
  <c r="I365" i="25"/>
  <c r="I364" i="25"/>
  <c r="I363" i="25"/>
  <c r="I362" i="25"/>
  <c r="I361" i="25"/>
  <c r="I360" i="25"/>
  <c r="I359" i="25"/>
  <c r="I358" i="25"/>
  <c r="I357" i="25"/>
  <c r="I356" i="25"/>
  <c r="I355" i="25"/>
  <c r="I354" i="25"/>
  <c r="I353" i="25"/>
  <c r="I352" i="25"/>
  <c r="I351" i="25"/>
  <c r="I350" i="25"/>
  <c r="I349" i="25"/>
  <c r="I348" i="25"/>
  <c r="I347" i="25"/>
  <c r="I346" i="25"/>
  <c r="I345" i="25"/>
  <c r="I344" i="25"/>
  <c r="I343" i="25"/>
  <c r="I342" i="25"/>
  <c r="I341" i="25"/>
  <c r="I340" i="25"/>
  <c r="I339" i="25"/>
  <c r="I338" i="25"/>
  <c r="I337" i="25"/>
  <c r="I336" i="25"/>
  <c r="I335" i="25"/>
  <c r="I334" i="25"/>
  <c r="I333" i="25"/>
  <c r="I332" i="25"/>
  <c r="I331" i="25"/>
  <c r="I330" i="25"/>
  <c r="I329" i="25"/>
  <c r="I328" i="25"/>
  <c r="I327" i="25"/>
  <c r="I326" i="25"/>
  <c r="I325" i="25"/>
  <c r="I324" i="25"/>
  <c r="I323" i="25"/>
  <c r="I322" i="25"/>
  <c r="I321" i="25"/>
  <c r="I320" i="25"/>
  <c r="I319" i="25"/>
  <c r="I318" i="25"/>
  <c r="I317" i="25"/>
  <c r="I316" i="25"/>
  <c r="I315" i="25"/>
  <c r="I314" i="25"/>
  <c r="I313" i="25"/>
  <c r="I312" i="25"/>
  <c r="I311" i="25"/>
  <c r="I310" i="25"/>
  <c r="I309" i="25"/>
  <c r="I308" i="25"/>
  <c r="I307" i="25"/>
  <c r="I306" i="25"/>
  <c r="I305" i="25"/>
  <c r="I304" i="25"/>
  <c r="I303" i="25"/>
  <c r="I302" i="25"/>
  <c r="I301" i="25"/>
  <c r="I300" i="25"/>
  <c r="I299" i="25"/>
  <c r="I298" i="25"/>
  <c r="I297" i="25"/>
  <c r="I296" i="25"/>
  <c r="I295" i="25"/>
  <c r="I294" i="25"/>
  <c r="I293" i="25"/>
  <c r="I292" i="25"/>
  <c r="I291" i="25"/>
  <c r="I290" i="25"/>
  <c r="I289" i="25"/>
  <c r="I288" i="25"/>
  <c r="I287" i="25"/>
  <c r="I286" i="25"/>
  <c r="I285" i="25"/>
  <c r="I284" i="25"/>
  <c r="I283" i="25"/>
  <c r="I282" i="25"/>
  <c r="I281" i="25"/>
  <c r="I280" i="25"/>
  <c r="I279" i="25"/>
  <c r="I278" i="25"/>
  <c r="I277" i="25"/>
  <c r="I276" i="25"/>
  <c r="I275" i="25"/>
  <c r="I274" i="25"/>
  <c r="I273" i="25"/>
  <c r="I272" i="25"/>
  <c r="I271" i="25"/>
  <c r="I270" i="25"/>
  <c r="I269" i="25"/>
  <c r="I268" i="25"/>
  <c r="I267" i="25"/>
  <c r="I266" i="25"/>
  <c r="I265" i="25"/>
  <c r="I264" i="25"/>
  <c r="I263" i="25"/>
  <c r="I262" i="25"/>
  <c r="I261" i="25"/>
  <c r="I260" i="25"/>
  <c r="I259" i="25"/>
  <c r="I258" i="25"/>
  <c r="I257" i="25"/>
  <c r="I256" i="25"/>
  <c r="I255" i="25"/>
  <c r="I254" i="25"/>
  <c r="I253" i="25"/>
  <c r="I252" i="25"/>
  <c r="I251" i="25"/>
  <c r="I250" i="25"/>
  <c r="I249" i="25"/>
  <c r="I248" i="25"/>
  <c r="I247" i="25"/>
  <c r="I246" i="25"/>
  <c r="I245" i="25"/>
  <c r="I244" i="25"/>
  <c r="I243" i="25"/>
  <c r="I242" i="25"/>
  <c r="I241" i="25"/>
  <c r="I240" i="25"/>
  <c r="I239" i="25"/>
  <c r="I238" i="25"/>
  <c r="I237" i="25"/>
  <c r="I236" i="25"/>
  <c r="I235" i="25"/>
  <c r="I234" i="25"/>
  <c r="I233" i="25"/>
  <c r="I232" i="25"/>
  <c r="I231" i="25"/>
  <c r="I230" i="25"/>
  <c r="I229" i="25"/>
  <c r="I228" i="25"/>
  <c r="I227" i="25"/>
  <c r="I226" i="25"/>
  <c r="I225" i="25"/>
  <c r="I224" i="25"/>
  <c r="I223" i="25"/>
  <c r="I222" i="25"/>
  <c r="I221" i="25"/>
  <c r="I220" i="25"/>
  <c r="I219" i="25"/>
  <c r="I218" i="25"/>
  <c r="I217" i="25"/>
  <c r="I216" i="25"/>
  <c r="I215" i="25"/>
  <c r="I214" i="25"/>
  <c r="I213" i="25"/>
  <c r="I212" i="25"/>
  <c r="I211" i="25"/>
  <c r="I210" i="25"/>
  <c r="I209" i="25"/>
  <c r="I208" i="25"/>
  <c r="I207" i="25"/>
  <c r="I206" i="25"/>
  <c r="I205" i="25"/>
  <c r="I204" i="25"/>
  <c r="I203" i="25"/>
  <c r="I202" i="25"/>
  <c r="I201" i="25"/>
  <c r="I200" i="25"/>
  <c r="I199" i="25"/>
  <c r="I198" i="25"/>
  <c r="I197" i="25"/>
  <c r="I196" i="25"/>
  <c r="I195" i="25"/>
  <c r="I194" i="25"/>
  <c r="I193" i="25"/>
  <c r="I192" i="25"/>
  <c r="I191" i="25"/>
  <c r="I190" i="25"/>
  <c r="I189" i="25"/>
  <c r="I188" i="25"/>
  <c r="I187" i="25"/>
  <c r="I186" i="25"/>
  <c r="I185" i="25"/>
  <c r="I184" i="25"/>
  <c r="I183" i="25"/>
  <c r="I182" i="25"/>
  <c r="I181" i="25"/>
  <c r="I180" i="25"/>
  <c r="I179" i="25"/>
  <c r="I178" i="25"/>
  <c r="I177" i="25"/>
  <c r="I176" i="25"/>
  <c r="I175" i="25"/>
  <c r="I174" i="25"/>
  <c r="I173" i="25"/>
  <c r="I172" i="25"/>
  <c r="I171" i="25"/>
  <c r="I170" i="25"/>
  <c r="I169" i="25"/>
  <c r="I168" i="25"/>
  <c r="I167" i="25"/>
  <c r="I166" i="25"/>
  <c r="I165" i="25"/>
  <c r="I164" i="25"/>
  <c r="I163" i="25"/>
  <c r="I162" i="25"/>
  <c r="I161" i="25"/>
  <c r="I160" i="25"/>
  <c r="I159" i="25"/>
  <c r="I158" i="25"/>
  <c r="I157" i="25"/>
  <c r="I156" i="25"/>
  <c r="I155" i="25"/>
  <c r="I154" i="25"/>
  <c r="I153" i="25"/>
  <c r="I152" i="25"/>
  <c r="I151" i="25"/>
  <c r="I150" i="25"/>
  <c r="I149" i="25"/>
  <c r="I148" i="25"/>
  <c r="I147" i="25"/>
  <c r="I146" i="25"/>
  <c r="I145" i="25"/>
  <c r="I144" i="25"/>
  <c r="I143" i="25"/>
  <c r="I142" i="25"/>
  <c r="I141" i="25"/>
  <c r="I140" i="25"/>
  <c r="I139" i="25"/>
  <c r="I138" i="25"/>
  <c r="I137" i="25"/>
  <c r="I136" i="25"/>
  <c r="I135" i="25"/>
  <c r="I134" i="25"/>
  <c r="I133" i="25"/>
  <c r="I132" i="25"/>
  <c r="I131" i="25"/>
  <c r="I130" i="25"/>
  <c r="I129" i="25"/>
  <c r="I128" i="25"/>
  <c r="I127" i="25"/>
  <c r="I126" i="25"/>
  <c r="I125" i="25"/>
  <c r="I124" i="25"/>
  <c r="I123" i="25"/>
  <c r="I122" i="25"/>
  <c r="I121" i="25"/>
  <c r="I120" i="25"/>
  <c r="I119" i="25"/>
  <c r="I118" i="25"/>
  <c r="I117" i="25"/>
  <c r="I116" i="25"/>
  <c r="I115" i="25"/>
  <c r="I114" i="25"/>
  <c r="I113" i="25"/>
  <c r="I112" i="25"/>
  <c r="I111" i="25"/>
  <c r="I110" i="25"/>
  <c r="I109" i="25"/>
  <c r="I108" i="25"/>
  <c r="I107" i="25"/>
  <c r="I106" i="25"/>
  <c r="I105" i="25"/>
  <c r="I104" i="25"/>
  <c r="I103" i="25"/>
  <c r="I102" i="25"/>
  <c r="I101" i="25"/>
  <c r="I100" i="25"/>
  <c r="I99" i="25"/>
  <c r="I98" i="25"/>
  <c r="I97" i="25"/>
  <c r="I96" i="25"/>
  <c r="I95" i="25"/>
  <c r="I94" i="25"/>
  <c r="I93" i="25"/>
  <c r="I92" i="25"/>
  <c r="I91" i="25"/>
  <c r="I90" i="25"/>
  <c r="I89" i="25"/>
  <c r="I88" i="25"/>
  <c r="I87" i="25"/>
  <c r="I86" i="25"/>
  <c r="I85" i="25"/>
  <c r="I84" i="25"/>
  <c r="I83" i="25"/>
  <c r="I82" i="25"/>
  <c r="I81" i="25"/>
  <c r="I80" i="25"/>
  <c r="I79" i="25"/>
  <c r="I78" i="25"/>
  <c r="I77" i="25"/>
  <c r="I76" i="25"/>
  <c r="I75" i="25"/>
  <c r="I74" i="25"/>
  <c r="I73" i="25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1" i="25"/>
  <c r="I50" i="25"/>
  <c r="I49" i="25"/>
  <c r="I48" i="25"/>
  <c r="I47" i="25"/>
  <c r="I46" i="25"/>
  <c r="I45" i="25"/>
  <c r="I44" i="25"/>
  <c r="I43" i="25"/>
  <c r="I42" i="25"/>
  <c r="I41" i="25"/>
  <c r="I40" i="25"/>
  <c r="I39" i="25"/>
  <c r="I38" i="25"/>
  <c r="I37" i="25"/>
  <c r="I36" i="25"/>
  <c r="I35" i="25"/>
  <c r="I34" i="25"/>
  <c r="I33" i="25"/>
  <c r="I32" i="25"/>
  <c r="I31" i="25"/>
  <c r="I30" i="25"/>
  <c r="I29" i="25"/>
  <c r="I28" i="25"/>
  <c r="I27" i="25"/>
  <c r="I26" i="25"/>
  <c r="I25" i="25"/>
  <c r="I24" i="25"/>
  <c r="I23" i="25"/>
  <c r="I22" i="25"/>
  <c r="I21" i="25"/>
  <c r="I20" i="25"/>
  <c r="I19" i="25"/>
  <c r="I18" i="25"/>
  <c r="I17" i="25"/>
  <c r="I16" i="25"/>
  <c r="I15" i="25"/>
  <c r="I14" i="25"/>
  <c r="I13" i="25"/>
  <c r="I12" i="25"/>
  <c r="I11" i="25"/>
  <c r="I10" i="25"/>
  <c r="I9" i="25"/>
  <c r="I8" i="25"/>
  <c r="I7" i="25"/>
  <c r="I6" i="25"/>
  <c r="I5" i="25"/>
  <c r="I4" i="25"/>
  <c r="D3" i="24" l="1"/>
  <c r="D57" i="24" s="1"/>
  <c r="D18" i="24" l="1"/>
  <c r="L3" i="24"/>
  <c r="D10" i="24"/>
  <c r="D26" i="24"/>
  <c r="D34" i="24"/>
  <c r="D50" i="24"/>
  <c r="D19" i="24"/>
  <c r="D35" i="24"/>
  <c r="D51" i="24"/>
  <c r="D12" i="24"/>
  <c r="D52" i="24"/>
  <c r="D55" i="24"/>
  <c r="D42" i="24"/>
  <c r="D58" i="24"/>
  <c r="D11" i="24"/>
  <c r="D27" i="24"/>
  <c r="D43" i="24"/>
  <c r="D59" i="24"/>
  <c r="D20" i="24"/>
  <c r="D36" i="24"/>
  <c r="D5" i="24"/>
  <c r="D21" i="24"/>
  <c r="D37" i="24"/>
  <c r="D53" i="24"/>
  <c r="D6" i="24"/>
  <c r="D22" i="24"/>
  <c r="D38" i="24"/>
  <c r="D54" i="24"/>
  <c r="D7" i="24"/>
  <c r="D23" i="24"/>
  <c r="D39" i="24"/>
  <c r="D16" i="24"/>
  <c r="D24" i="24"/>
  <c r="D32" i="24"/>
  <c r="D40" i="24"/>
  <c r="D48" i="24"/>
  <c r="D56" i="24"/>
  <c r="D28" i="24"/>
  <c r="D44" i="24"/>
  <c r="D60" i="24"/>
  <c r="D13" i="24"/>
  <c r="D29" i="24"/>
  <c r="D45" i="24"/>
  <c r="D61" i="24"/>
  <c r="D14" i="24"/>
  <c r="D30" i="24"/>
  <c r="D46" i="24"/>
  <c r="D62" i="24"/>
  <c r="D15" i="24"/>
  <c r="D31" i="24"/>
  <c r="D47" i="24"/>
  <c r="D8" i="24"/>
  <c r="D9" i="24"/>
  <c r="D17" i="24"/>
  <c r="D25" i="24"/>
  <c r="D33" i="24"/>
  <c r="D41" i="24"/>
  <c r="D49" i="24"/>
  <c r="J213" i="14" l="1"/>
  <c r="G4" i="4" l="1"/>
  <c r="AZ9" i="21" l="1"/>
  <c r="AZ8" i="21"/>
  <c r="AZ7" i="21"/>
  <c r="AZ4" i="21"/>
  <c r="F11" i="4" l="1"/>
  <c r="F13" i="4" s="1"/>
  <c r="F15" i="4" s="1"/>
  <c r="E11" i="4"/>
  <c r="E13" i="4" s="1"/>
  <c r="E15" i="4" l="1"/>
  <c r="F16" i="4"/>
  <c r="F18" i="4" s="1"/>
  <c r="BA7" i="21"/>
  <c r="AZ6" i="21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7" i="14"/>
  <c r="M268" i="14"/>
  <c r="M269" i="14"/>
  <c r="M270" i="14"/>
  <c r="M206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7" i="14"/>
  <c r="L268" i="14"/>
  <c r="L269" i="14"/>
  <c r="L270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05" i="14"/>
  <c r="J270" i="14"/>
  <c r="K206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5" i="14"/>
  <c r="J206" i="14"/>
  <c r="J207" i="14"/>
  <c r="J208" i="14"/>
  <c r="J209" i="14"/>
  <c r="J210" i="14"/>
  <c r="J211" i="14"/>
  <c r="J212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15" i="14"/>
  <c r="E16" i="4" l="1"/>
  <c r="J647" i="21" l="1"/>
  <c r="I106" i="22" l="1"/>
  <c r="A6" i="22" l="1"/>
  <c r="A7" i="22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4" i="17"/>
  <c r="I5" i="17"/>
  <c r="I6" i="17" s="1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5" i="17"/>
  <c r="J6" i="17"/>
  <c r="J7" i="17"/>
  <c r="J4" i="17"/>
  <c r="K4" i="17" s="1"/>
  <c r="F1005" i="22"/>
  <c r="E1005" i="22"/>
  <c r="D1005" i="22"/>
  <c r="C1005" i="22"/>
  <c r="F1004" i="22"/>
  <c r="E1004" i="22"/>
  <c r="D1004" i="22"/>
  <c r="C1004" i="22"/>
  <c r="F1003" i="22"/>
  <c r="E1003" i="22"/>
  <c r="D1003" i="22"/>
  <c r="C1003" i="22"/>
  <c r="F1002" i="22"/>
  <c r="E1002" i="22"/>
  <c r="D1002" i="22"/>
  <c r="C1002" i="22"/>
  <c r="F1001" i="22"/>
  <c r="E1001" i="22"/>
  <c r="D1001" i="22"/>
  <c r="C1001" i="22"/>
  <c r="F1000" i="22"/>
  <c r="E1000" i="22"/>
  <c r="D1000" i="22"/>
  <c r="C1000" i="22"/>
  <c r="F999" i="22"/>
  <c r="E999" i="22"/>
  <c r="D999" i="22"/>
  <c r="C999" i="22"/>
  <c r="F998" i="22"/>
  <c r="E998" i="22"/>
  <c r="D998" i="22"/>
  <c r="C998" i="22"/>
  <c r="F997" i="22"/>
  <c r="E997" i="22"/>
  <c r="D997" i="22"/>
  <c r="C997" i="22"/>
  <c r="F996" i="22"/>
  <c r="E996" i="22"/>
  <c r="D996" i="22"/>
  <c r="C996" i="22"/>
  <c r="F995" i="22"/>
  <c r="E995" i="22"/>
  <c r="D995" i="22"/>
  <c r="C995" i="22"/>
  <c r="F994" i="22"/>
  <c r="E994" i="22"/>
  <c r="D994" i="22"/>
  <c r="C994" i="22"/>
  <c r="F993" i="22"/>
  <c r="E993" i="22"/>
  <c r="D993" i="22"/>
  <c r="C993" i="22"/>
  <c r="F992" i="22"/>
  <c r="E992" i="22"/>
  <c r="D992" i="22"/>
  <c r="C992" i="22"/>
  <c r="F991" i="22"/>
  <c r="E991" i="22"/>
  <c r="D991" i="22"/>
  <c r="C991" i="22"/>
  <c r="F990" i="22"/>
  <c r="E990" i="22"/>
  <c r="D990" i="22"/>
  <c r="C990" i="22"/>
  <c r="F989" i="22"/>
  <c r="E989" i="22"/>
  <c r="D989" i="22"/>
  <c r="C989" i="22"/>
  <c r="F988" i="22"/>
  <c r="E988" i="22"/>
  <c r="D988" i="22"/>
  <c r="C988" i="22"/>
  <c r="F987" i="22"/>
  <c r="E987" i="22"/>
  <c r="D987" i="22"/>
  <c r="C987" i="22"/>
  <c r="F986" i="22"/>
  <c r="E986" i="22"/>
  <c r="D986" i="22"/>
  <c r="C986" i="22"/>
  <c r="G986" i="22" s="1"/>
  <c r="H986" i="22" s="1"/>
  <c r="F985" i="22"/>
  <c r="E985" i="22"/>
  <c r="D985" i="22"/>
  <c r="C985" i="22"/>
  <c r="F984" i="22"/>
  <c r="E984" i="22"/>
  <c r="D984" i="22"/>
  <c r="C984" i="22"/>
  <c r="G984" i="22" s="1"/>
  <c r="H984" i="22" s="1"/>
  <c r="F983" i="22"/>
  <c r="E983" i="22"/>
  <c r="D983" i="22"/>
  <c r="C983" i="22"/>
  <c r="F982" i="22"/>
  <c r="E982" i="22"/>
  <c r="D982" i="22"/>
  <c r="C982" i="22"/>
  <c r="G982" i="22" s="1"/>
  <c r="H982" i="22" s="1"/>
  <c r="F981" i="22"/>
  <c r="E981" i="22"/>
  <c r="D981" i="22"/>
  <c r="C981" i="22"/>
  <c r="F980" i="22"/>
  <c r="E980" i="22"/>
  <c r="D980" i="22"/>
  <c r="C980" i="22"/>
  <c r="F979" i="22"/>
  <c r="E979" i="22"/>
  <c r="D979" i="22"/>
  <c r="C979" i="22"/>
  <c r="F978" i="22"/>
  <c r="E978" i="22"/>
  <c r="D978" i="22"/>
  <c r="C978" i="22"/>
  <c r="G978" i="22" s="1"/>
  <c r="H978" i="22" s="1"/>
  <c r="F977" i="22"/>
  <c r="E977" i="22"/>
  <c r="D977" i="22"/>
  <c r="C977" i="22"/>
  <c r="F976" i="22"/>
  <c r="E976" i="22"/>
  <c r="D976" i="22"/>
  <c r="C976" i="22"/>
  <c r="F975" i="22"/>
  <c r="E975" i="22"/>
  <c r="D975" i="22"/>
  <c r="C975" i="22"/>
  <c r="F974" i="22"/>
  <c r="E974" i="22"/>
  <c r="D974" i="22"/>
  <c r="C974" i="22"/>
  <c r="G974" i="22" s="1"/>
  <c r="H974" i="22" s="1"/>
  <c r="F973" i="22"/>
  <c r="E973" i="22"/>
  <c r="D973" i="22"/>
  <c r="C973" i="22"/>
  <c r="F972" i="22"/>
  <c r="E972" i="22"/>
  <c r="D972" i="22"/>
  <c r="C972" i="22"/>
  <c r="G972" i="22" s="1"/>
  <c r="H972" i="22" s="1"/>
  <c r="F971" i="22"/>
  <c r="E971" i="22"/>
  <c r="D971" i="22"/>
  <c r="C971" i="22"/>
  <c r="F970" i="22"/>
  <c r="E970" i="22"/>
  <c r="D970" i="22"/>
  <c r="C970" i="22"/>
  <c r="G970" i="22" s="1"/>
  <c r="H970" i="22" s="1"/>
  <c r="F969" i="22"/>
  <c r="E969" i="22"/>
  <c r="D969" i="22"/>
  <c r="C969" i="22"/>
  <c r="F968" i="22"/>
  <c r="E968" i="22"/>
  <c r="D968" i="22"/>
  <c r="C968" i="22"/>
  <c r="G968" i="22" s="1"/>
  <c r="H968" i="22" s="1"/>
  <c r="F967" i="22"/>
  <c r="E967" i="22"/>
  <c r="D967" i="22"/>
  <c r="C967" i="22"/>
  <c r="F966" i="22"/>
  <c r="E966" i="22"/>
  <c r="D966" i="22"/>
  <c r="C966" i="22"/>
  <c r="G966" i="22" s="1"/>
  <c r="H966" i="22" s="1"/>
  <c r="F965" i="22"/>
  <c r="E965" i="22"/>
  <c r="D965" i="22"/>
  <c r="C965" i="22"/>
  <c r="F964" i="22"/>
  <c r="E964" i="22"/>
  <c r="D964" i="22"/>
  <c r="C964" i="22"/>
  <c r="F963" i="22"/>
  <c r="E963" i="22"/>
  <c r="D963" i="22"/>
  <c r="C963" i="22"/>
  <c r="F962" i="22"/>
  <c r="E962" i="22"/>
  <c r="D962" i="22"/>
  <c r="C962" i="22"/>
  <c r="G962" i="22" s="1"/>
  <c r="H962" i="22" s="1"/>
  <c r="F961" i="22"/>
  <c r="E961" i="22"/>
  <c r="D961" i="22"/>
  <c r="C961" i="22"/>
  <c r="F960" i="22"/>
  <c r="E960" i="22"/>
  <c r="D960" i="22"/>
  <c r="C960" i="22"/>
  <c r="F959" i="22"/>
  <c r="E959" i="22"/>
  <c r="D959" i="22"/>
  <c r="C959" i="22"/>
  <c r="F958" i="22"/>
  <c r="E958" i="22"/>
  <c r="D958" i="22"/>
  <c r="C958" i="22"/>
  <c r="G958" i="22" s="1"/>
  <c r="H958" i="22" s="1"/>
  <c r="F957" i="22"/>
  <c r="E957" i="22"/>
  <c r="D957" i="22"/>
  <c r="C957" i="22"/>
  <c r="F956" i="22"/>
  <c r="E956" i="22"/>
  <c r="D956" i="22"/>
  <c r="C956" i="22"/>
  <c r="G956" i="22" s="1"/>
  <c r="H956" i="22" s="1"/>
  <c r="F955" i="22"/>
  <c r="E955" i="22"/>
  <c r="D955" i="22"/>
  <c r="C955" i="22"/>
  <c r="F954" i="22"/>
  <c r="E954" i="22"/>
  <c r="D954" i="22"/>
  <c r="C954" i="22"/>
  <c r="G954" i="22" s="1"/>
  <c r="H954" i="22" s="1"/>
  <c r="F953" i="22"/>
  <c r="E953" i="22"/>
  <c r="D953" i="22"/>
  <c r="C953" i="22"/>
  <c r="F952" i="22"/>
  <c r="E952" i="22"/>
  <c r="D952" i="22"/>
  <c r="C952" i="22"/>
  <c r="G952" i="22" s="1"/>
  <c r="H952" i="22" s="1"/>
  <c r="F951" i="22"/>
  <c r="E951" i="22"/>
  <c r="D951" i="22"/>
  <c r="C951" i="22"/>
  <c r="F950" i="22"/>
  <c r="E950" i="22"/>
  <c r="D950" i="22"/>
  <c r="C950" i="22"/>
  <c r="F949" i="22"/>
  <c r="E949" i="22"/>
  <c r="D949" i="22"/>
  <c r="C949" i="22"/>
  <c r="F948" i="22"/>
  <c r="E948" i="22"/>
  <c r="D948" i="22"/>
  <c r="C948" i="22"/>
  <c r="F947" i="22"/>
  <c r="E947" i="22"/>
  <c r="D947" i="22"/>
  <c r="C947" i="22"/>
  <c r="F946" i="22"/>
  <c r="E946" i="22"/>
  <c r="D946" i="22"/>
  <c r="C946" i="22"/>
  <c r="G946" i="22" s="1"/>
  <c r="H946" i="22" s="1"/>
  <c r="F945" i="22"/>
  <c r="E945" i="22"/>
  <c r="D945" i="22"/>
  <c r="C945" i="22"/>
  <c r="F944" i="22"/>
  <c r="E944" i="22"/>
  <c r="D944" i="22"/>
  <c r="C944" i="22"/>
  <c r="F943" i="22"/>
  <c r="E943" i="22"/>
  <c r="D943" i="22"/>
  <c r="C943" i="22"/>
  <c r="F942" i="22"/>
  <c r="E942" i="22"/>
  <c r="D942" i="22"/>
  <c r="C942" i="22"/>
  <c r="F941" i="22"/>
  <c r="E941" i="22"/>
  <c r="D941" i="22"/>
  <c r="C941" i="22"/>
  <c r="F940" i="22"/>
  <c r="E940" i="22"/>
  <c r="D940" i="22"/>
  <c r="C940" i="22"/>
  <c r="F939" i="22"/>
  <c r="E939" i="22"/>
  <c r="D939" i="22"/>
  <c r="C939" i="22"/>
  <c r="F938" i="22"/>
  <c r="E938" i="22"/>
  <c r="D938" i="22"/>
  <c r="C938" i="22"/>
  <c r="F937" i="22"/>
  <c r="E937" i="22"/>
  <c r="D937" i="22"/>
  <c r="C937" i="22"/>
  <c r="F936" i="22"/>
  <c r="E936" i="22"/>
  <c r="D936" i="22"/>
  <c r="C936" i="22"/>
  <c r="F935" i="22"/>
  <c r="E935" i="22"/>
  <c r="D935" i="22"/>
  <c r="C935" i="22"/>
  <c r="F934" i="22"/>
  <c r="E934" i="22"/>
  <c r="D934" i="22"/>
  <c r="C934" i="22"/>
  <c r="F933" i="22"/>
  <c r="E933" i="22"/>
  <c r="D933" i="22"/>
  <c r="C933" i="22"/>
  <c r="F932" i="22"/>
  <c r="E932" i="22"/>
  <c r="D932" i="22"/>
  <c r="C932" i="22"/>
  <c r="F931" i="22"/>
  <c r="E931" i="22"/>
  <c r="D931" i="22"/>
  <c r="C931" i="22"/>
  <c r="F930" i="22"/>
  <c r="E930" i="22"/>
  <c r="D930" i="22"/>
  <c r="C930" i="22"/>
  <c r="F929" i="22"/>
  <c r="E929" i="22"/>
  <c r="D929" i="22"/>
  <c r="C929" i="22"/>
  <c r="F928" i="22"/>
  <c r="E928" i="22"/>
  <c r="D928" i="22"/>
  <c r="C928" i="22"/>
  <c r="F927" i="22"/>
  <c r="E927" i="22"/>
  <c r="D927" i="22"/>
  <c r="C927" i="22"/>
  <c r="F926" i="22"/>
  <c r="E926" i="22"/>
  <c r="D926" i="22"/>
  <c r="C926" i="22"/>
  <c r="F925" i="22"/>
  <c r="E925" i="22"/>
  <c r="D925" i="22"/>
  <c r="C925" i="22"/>
  <c r="F924" i="22"/>
  <c r="E924" i="22"/>
  <c r="D924" i="22"/>
  <c r="C924" i="22"/>
  <c r="F923" i="22"/>
  <c r="E923" i="22"/>
  <c r="D923" i="22"/>
  <c r="C923" i="22"/>
  <c r="F922" i="22"/>
  <c r="E922" i="22"/>
  <c r="D922" i="22"/>
  <c r="C922" i="22"/>
  <c r="F921" i="22"/>
  <c r="E921" i="22"/>
  <c r="D921" i="22"/>
  <c r="C921" i="22"/>
  <c r="F920" i="22"/>
  <c r="E920" i="22"/>
  <c r="D920" i="22"/>
  <c r="C920" i="22"/>
  <c r="F919" i="22"/>
  <c r="E919" i="22"/>
  <c r="D919" i="22"/>
  <c r="C919" i="22"/>
  <c r="F918" i="22"/>
  <c r="E918" i="22"/>
  <c r="D918" i="22"/>
  <c r="C918" i="22"/>
  <c r="F917" i="22"/>
  <c r="E917" i="22"/>
  <c r="D917" i="22"/>
  <c r="C917" i="22"/>
  <c r="F916" i="22"/>
  <c r="E916" i="22"/>
  <c r="D916" i="22"/>
  <c r="C916" i="22"/>
  <c r="F915" i="22"/>
  <c r="E915" i="22"/>
  <c r="D915" i="22"/>
  <c r="C915" i="22"/>
  <c r="F914" i="22"/>
  <c r="E914" i="22"/>
  <c r="D914" i="22"/>
  <c r="C914" i="22"/>
  <c r="F913" i="22"/>
  <c r="E913" i="22"/>
  <c r="D913" i="22"/>
  <c r="C913" i="22"/>
  <c r="F912" i="22"/>
  <c r="E912" i="22"/>
  <c r="D912" i="22"/>
  <c r="C912" i="22"/>
  <c r="F911" i="22"/>
  <c r="E911" i="22"/>
  <c r="D911" i="22"/>
  <c r="C911" i="22"/>
  <c r="F910" i="22"/>
  <c r="E910" i="22"/>
  <c r="D910" i="22"/>
  <c r="C910" i="22"/>
  <c r="F909" i="22"/>
  <c r="E909" i="22"/>
  <c r="D909" i="22"/>
  <c r="C909" i="22"/>
  <c r="F908" i="22"/>
  <c r="E908" i="22"/>
  <c r="D908" i="22"/>
  <c r="C908" i="22"/>
  <c r="F907" i="22"/>
  <c r="E907" i="22"/>
  <c r="D907" i="22"/>
  <c r="C907" i="22"/>
  <c r="F906" i="22"/>
  <c r="E906" i="22"/>
  <c r="D906" i="22"/>
  <c r="C906" i="22"/>
  <c r="F905" i="22"/>
  <c r="E905" i="22"/>
  <c r="D905" i="22"/>
  <c r="C905" i="22"/>
  <c r="F904" i="22"/>
  <c r="E904" i="22"/>
  <c r="D904" i="22"/>
  <c r="C904" i="22"/>
  <c r="F903" i="22"/>
  <c r="E903" i="22"/>
  <c r="D903" i="22"/>
  <c r="C903" i="22"/>
  <c r="F902" i="22"/>
  <c r="E902" i="22"/>
  <c r="D902" i="22"/>
  <c r="C902" i="22"/>
  <c r="F901" i="22"/>
  <c r="E901" i="22"/>
  <c r="D901" i="22"/>
  <c r="C901" i="22"/>
  <c r="F900" i="22"/>
  <c r="E900" i="22"/>
  <c r="D900" i="22"/>
  <c r="C900" i="22"/>
  <c r="F899" i="22"/>
  <c r="E899" i="22"/>
  <c r="D899" i="22"/>
  <c r="C899" i="22"/>
  <c r="F898" i="22"/>
  <c r="E898" i="22"/>
  <c r="D898" i="22"/>
  <c r="C898" i="22"/>
  <c r="F897" i="22"/>
  <c r="E897" i="22"/>
  <c r="D897" i="22"/>
  <c r="C897" i="22"/>
  <c r="F896" i="22"/>
  <c r="E896" i="22"/>
  <c r="D896" i="22"/>
  <c r="C896" i="22"/>
  <c r="F895" i="22"/>
  <c r="E895" i="22"/>
  <c r="D895" i="22"/>
  <c r="C895" i="22"/>
  <c r="F894" i="22"/>
  <c r="E894" i="22"/>
  <c r="D894" i="22"/>
  <c r="C894" i="22"/>
  <c r="F893" i="22"/>
  <c r="E893" i="22"/>
  <c r="D893" i="22"/>
  <c r="C893" i="22"/>
  <c r="F892" i="22"/>
  <c r="E892" i="22"/>
  <c r="D892" i="22"/>
  <c r="C892" i="22"/>
  <c r="F891" i="22"/>
  <c r="E891" i="22"/>
  <c r="D891" i="22"/>
  <c r="C891" i="22"/>
  <c r="F890" i="22"/>
  <c r="E890" i="22"/>
  <c r="D890" i="22"/>
  <c r="C890" i="22"/>
  <c r="F889" i="22"/>
  <c r="E889" i="22"/>
  <c r="D889" i="22"/>
  <c r="C889" i="22"/>
  <c r="F888" i="22"/>
  <c r="E888" i="22"/>
  <c r="D888" i="22"/>
  <c r="C888" i="22"/>
  <c r="F887" i="22"/>
  <c r="E887" i="22"/>
  <c r="D887" i="22"/>
  <c r="C887" i="22"/>
  <c r="F886" i="22"/>
  <c r="E886" i="22"/>
  <c r="D886" i="22"/>
  <c r="C886" i="22"/>
  <c r="F885" i="22"/>
  <c r="E885" i="22"/>
  <c r="D885" i="22"/>
  <c r="C885" i="22"/>
  <c r="F884" i="22"/>
  <c r="E884" i="22"/>
  <c r="D884" i="22"/>
  <c r="C884" i="22"/>
  <c r="F883" i="22"/>
  <c r="E883" i="22"/>
  <c r="D883" i="22"/>
  <c r="C883" i="22"/>
  <c r="F882" i="22"/>
  <c r="E882" i="22"/>
  <c r="D882" i="22"/>
  <c r="C882" i="22"/>
  <c r="F881" i="22"/>
  <c r="E881" i="22"/>
  <c r="D881" i="22"/>
  <c r="C881" i="22"/>
  <c r="F880" i="22"/>
  <c r="E880" i="22"/>
  <c r="D880" i="22"/>
  <c r="C880" i="22"/>
  <c r="F879" i="22"/>
  <c r="E879" i="22"/>
  <c r="D879" i="22"/>
  <c r="C879" i="22"/>
  <c r="F878" i="22"/>
  <c r="E878" i="22"/>
  <c r="D878" i="22"/>
  <c r="C878" i="22"/>
  <c r="F877" i="22"/>
  <c r="E877" i="22"/>
  <c r="D877" i="22"/>
  <c r="C877" i="22"/>
  <c r="F876" i="22"/>
  <c r="E876" i="22"/>
  <c r="D876" i="22"/>
  <c r="C876" i="22"/>
  <c r="F875" i="22"/>
  <c r="E875" i="22"/>
  <c r="D875" i="22"/>
  <c r="C875" i="22"/>
  <c r="F874" i="22"/>
  <c r="E874" i="22"/>
  <c r="D874" i="22"/>
  <c r="C874" i="22"/>
  <c r="F873" i="22"/>
  <c r="E873" i="22"/>
  <c r="D873" i="22"/>
  <c r="C873" i="22"/>
  <c r="F872" i="22"/>
  <c r="E872" i="22"/>
  <c r="D872" i="22"/>
  <c r="C872" i="22"/>
  <c r="F871" i="22"/>
  <c r="E871" i="22"/>
  <c r="D871" i="22"/>
  <c r="C871" i="22"/>
  <c r="F870" i="22"/>
  <c r="E870" i="22"/>
  <c r="D870" i="22"/>
  <c r="C870" i="22"/>
  <c r="F869" i="22"/>
  <c r="E869" i="22"/>
  <c r="D869" i="22"/>
  <c r="C869" i="22"/>
  <c r="F868" i="22"/>
  <c r="E868" i="22"/>
  <c r="D868" i="22"/>
  <c r="C868" i="22"/>
  <c r="F867" i="22"/>
  <c r="E867" i="22"/>
  <c r="D867" i="22"/>
  <c r="C867" i="22"/>
  <c r="F866" i="22"/>
  <c r="E866" i="22"/>
  <c r="D866" i="22"/>
  <c r="C866" i="22"/>
  <c r="F865" i="22"/>
  <c r="E865" i="22"/>
  <c r="D865" i="22"/>
  <c r="C865" i="22"/>
  <c r="F864" i="22"/>
  <c r="E864" i="22"/>
  <c r="D864" i="22"/>
  <c r="C864" i="22"/>
  <c r="F863" i="22"/>
  <c r="E863" i="22"/>
  <c r="D863" i="22"/>
  <c r="C863" i="22"/>
  <c r="F862" i="22"/>
  <c r="E862" i="22"/>
  <c r="D862" i="22"/>
  <c r="C862" i="22"/>
  <c r="F861" i="22"/>
  <c r="E861" i="22"/>
  <c r="D861" i="22"/>
  <c r="C861" i="22"/>
  <c r="F860" i="22"/>
  <c r="E860" i="22"/>
  <c r="D860" i="22"/>
  <c r="C860" i="22"/>
  <c r="F859" i="22"/>
  <c r="E859" i="22"/>
  <c r="D859" i="22"/>
  <c r="C859" i="22"/>
  <c r="F858" i="22"/>
  <c r="E858" i="22"/>
  <c r="D858" i="22"/>
  <c r="C858" i="22"/>
  <c r="F857" i="22"/>
  <c r="E857" i="22"/>
  <c r="D857" i="22"/>
  <c r="C857" i="22"/>
  <c r="F856" i="22"/>
  <c r="E856" i="22"/>
  <c r="D856" i="22"/>
  <c r="C856" i="22"/>
  <c r="G856" i="22" s="1"/>
  <c r="H856" i="22" s="1"/>
  <c r="F855" i="22"/>
  <c r="E855" i="22"/>
  <c r="D855" i="22"/>
  <c r="C855" i="22"/>
  <c r="F854" i="22"/>
  <c r="E854" i="22"/>
  <c r="D854" i="22"/>
  <c r="C854" i="22"/>
  <c r="F853" i="22"/>
  <c r="E853" i="22"/>
  <c r="D853" i="22"/>
  <c r="C853" i="22"/>
  <c r="F852" i="22"/>
  <c r="E852" i="22"/>
  <c r="D852" i="22"/>
  <c r="C852" i="22"/>
  <c r="F851" i="22"/>
  <c r="E851" i="22"/>
  <c r="D851" i="22"/>
  <c r="C851" i="22"/>
  <c r="F850" i="22"/>
  <c r="E850" i="22"/>
  <c r="D850" i="22"/>
  <c r="C850" i="22"/>
  <c r="F849" i="22"/>
  <c r="E849" i="22"/>
  <c r="D849" i="22"/>
  <c r="C849" i="22"/>
  <c r="F848" i="22"/>
  <c r="E848" i="22"/>
  <c r="D848" i="22"/>
  <c r="C848" i="22"/>
  <c r="F847" i="22"/>
  <c r="E847" i="22"/>
  <c r="D847" i="22"/>
  <c r="C847" i="22"/>
  <c r="F846" i="22"/>
  <c r="E846" i="22"/>
  <c r="D846" i="22"/>
  <c r="C846" i="22"/>
  <c r="F845" i="22"/>
  <c r="E845" i="22"/>
  <c r="D845" i="22"/>
  <c r="C845" i="22"/>
  <c r="F844" i="22"/>
  <c r="E844" i="22"/>
  <c r="D844" i="22"/>
  <c r="C844" i="22"/>
  <c r="F843" i="22"/>
  <c r="E843" i="22"/>
  <c r="D843" i="22"/>
  <c r="C843" i="22"/>
  <c r="F842" i="22"/>
  <c r="E842" i="22"/>
  <c r="D842" i="22"/>
  <c r="C842" i="22"/>
  <c r="F841" i="22"/>
  <c r="E841" i="22"/>
  <c r="D841" i="22"/>
  <c r="C841" i="22"/>
  <c r="F840" i="22"/>
  <c r="E840" i="22"/>
  <c r="D840" i="22"/>
  <c r="C840" i="22"/>
  <c r="F839" i="22"/>
  <c r="E839" i="22"/>
  <c r="D839" i="22"/>
  <c r="C839" i="22"/>
  <c r="F838" i="22"/>
  <c r="E838" i="22"/>
  <c r="D838" i="22"/>
  <c r="C838" i="22"/>
  <c r="F837" i="22"/>
  <c r="E837" i="22"/>
  <c r="D837" i="22"/>
  <c r="C837" i="22"/>
  <c r="F836" i="22"/>
  <c r="E836" i="22"/>
  <c r="D836" i="22"/>
  <c r="C836" i="22"/>
  <c r="F835" i="22"/>
  <c r="E835" i="22"/>
  <c r="D835" i="22"/>
  <c r="C835" i="22"/>
  <c r="F834" i="22"/>
  <c r="E834" i="22"/>
  <c r="D834" i="22"/>
  <c r="C834" i="22"/>
  <c r="F833" i="22"/>
  <c r="E833" i="22"/>
  <c r="D833" i="22"/>
  <c r="C833" i="22"/>
  <c r="F832" i="22"/>
  <c r="E832" i="22"/>
  <c r="D832" i="22"/>
  <c r="C832" i="22"/>
  <c r="F831" i="22"/>
  <c r="E831" i="22"/>
  <c r="D831" i="22"/>
  <c r="C831" i="22"/>
  <c r="F830" i="22"/>
  <c r="E830" i="22"/>
  <c r="D830" i="22"/>
  <c r="C830" i="22"/>
  <c r="F829" i="22"/>
  <c r="E829" i="22"/>
  <c r="D829" i="22"/>
  <c r="C829" i="22"/>
  <c r="F828" i="22"/>
  <c r="E828" i="22"/>
  <c r="D828" i="22"/>
  <c r="C828" i="22"/>
  <c r="F827" i="22"/>
  <c r="E827" i="22"/>
  <c r="D827" i="22"/>
  <c r="C827" i="22"/>
  <c r="F826" i="22"/>
  <c r="E826" i="22"/>
  <c r="D826" i="22"/>
  <c r="C826" i="22"/>
  <c r="F825" i="22"/>
  <c r="E825" i="22"/>
  <c r="D825" i="22"/>
  <c r="C825" i="22"/>
  <c r="F824" i="22"/>
  <c r="E824" i="22"/>
  <c r="D824" i="22"/>
  <c r="C824" i="22"/>
  <c r="F823" i="22"/>
  <c r="E823" i="22"/>
  <c r="D823" i="22"/>
  <c r="C823" i="22"/>
  <c r="F822" i="22"/>
  <c r="E822" i="22"/>
  <c r="D822" i="22"/>
  <c r="C822" i="22"/>
  <c r="F821" i="22"/>
  <c r="E821" i="22"/>
  <c r="D821" i="22"/>
  <c r="C821" i="22"/>
  <c r="F820" i="22"/>
  <c r="E820" i="22"/>
  <c r="D820" i="22"/>
  <c r="C820" i="22"/>
  <c r="F819" i="22"/>
  <c r="E819" i="22"/>
  <c r="D819" i="22"/>
  <c r="C819" i="22"/>
  <c r="F818" i="22"/>
  <c r="E818" i="22"/>
  <c r="D818" i="22"/>
  <c r="C818" i="22"/>
  <c r="F817" i="22"/>
  <c r="E817" i="22"/>
  <c r="D817" i="22"/>
  <c r="C817" i="22"/>
  <c r="F816" i="22"/>
  <c r="E816" i="22"/>
  <c r="D816" i="22"/>
  <c r="C816" i="22"/>
  <c r="F815" i="22"/>
  <c r="E815" i="22"/>
  <c r="D815" i="22"/>
  <c r="C815" i="22"/>
  <c r="F814" i="22"/>
  <c r="E814" i="22"/>
  <c r="D814" i="22"/>
  <c r="C814" i="22"/>
  <c r="F813" i="22"/>
  <c r="E813" i="22"/>
  <c r="D813" i="22"/>
  <c r="C813" i="22"/>
  <c r="F812" i="22"/>
  <c r="E812" i="22"/>
  <c r="D812" i="22"/>
  <c r="C812" i="22"/>
  <c r="F811" i="22"/>
  <c r="E811" i="22"/>
  <c r="D811" i="22"/>
  <c r="C811" i="22"/>
  <c r="F810" i="22"/>
  <c r="E810" i="22"/>
  <c r="D810" i="22"/>
  <c r="C810" i="22"/>
  <c r="F809" i="22"/>
  <c r="E809" i="22"/>
  <c r="D809" i="22"/>
  <c r="C809" i="22"/>
  <c r="F808" i="22"/>
  <c r="E808" i="22"/>
  <c r="D808" i="22"/>
  <c r="C808" i="22"/>
  <c r="F807" i="22"/>
  <c r="E807" i="22"/>
  <c r="D807" i="22"/>
  <c r="C807" i="22"/>
  <c r="F806" i="22"/>
  <c r="E806" i="22"/>
  <c r="D806" i="22"/>
  <c r="C806" i="22"/>
  <c r="F805" i="22"/>
  <c r="E805" i="22"/>
  <c r="D805" i="22"/>
  <c r="C805" i="22"/>
  <c r="F804" i="22"/>
  <c r="E804" i="22"/>
  <c r="D804" i="22"/>
  <c r="C804" i="22"/>
  <c r="F803" i="22"/>
  <c r="E803" i="22"/>
  <c r="D803" i="22"/>
  <c r="C803" i="22"/>
  <c r="F802" i="22"/>
  <c r="E802" i="22"/>
  <c r="D802" i="22"/>
  <c r="C802" i="22"/>
  <c r="F801" i="22"/>
  <c r="E801" i="22"/>
  <c r="D801" i="22"/>
  <c r="C801" i="22"/>
  <c r="F800" i="22"/>
  <c r="E800" i="22"/>
  <c r="D800" i="22"/>
  <c r="C800" i="22"/>
  <c r="F799" i="22"/>
  <c r="E799" i="22"/>
  <c r="D799" i="22"/>
  <c r="C799" i="22"/>
  <c r="F798" i="22"/>
  <c r="E798" i="22"/>
  <c r="D798" i="22"/>
  <c r="C798" i="22"/>
  <c r="F797" i="22"/>
  <c r="E797" i="22"/>
  <c r="D797" i="22"/>
  <c r="C797" i="22"/>
  <c r="F796" i="22"/>
  <c r="E796" i="22"/>
  <c r="D796" i="22"/>
  <c r="C796" i="22"/>
  <c r="F795" i="22"/>
  <c r="E795" i="22"/>
  <c r="D795" i="22"/>
  <c r="C795" i="22"/>
  <c r="F794" i="22"/>
  <c r="E794" i="22"/>
  <c r="D794" i="22"/>
  <c r="C794" i="22"/>
  <c r="F793" i="22"/>
  <c r="E793" i="22"/>
  <c r="D793" i="22"/>
  <c r="C793" i="22"/>
  <c r="F792" i="22"/>
  <c r="E792" i="22"/>
  <c r="D792" i="22"/>
  <c r="C792" i="22"/>
  <c r="F791" i="22"/>
  <c r="E791" i="22"/>
  <c r="D791" i="22"/>
  <c r="C791" i="22"/>
  <c r="F790" i="22"/>
  <c r="E790" i="22"/>
  <c r="D790" i="22"/>
  <c r="C790" i="22"/>
  <c r="F789" i="22"/>
  <c r="E789" i="22"/>
  <c r="D789" i="22"/>
  <c r="C789" i="22"/>
  <c r="F788" i="22"/>
  <c r="E788" i="22"/>
  <c r="D788" i="22"/>
  <c r="C788" i="22"/>
  <c r="F787" i="22"/>
  <c r="E787" i="22"/>
  <c r="D787" i="22"/>
  <c r="C787" i="22"/>
  <c r="F786" i="22"/>
  <c r="E786" i="22"/>
  <c r="D786" i="22"/>
  <c r="C786" i="22"/>
  <c r="F785" i="22"/>
  <c r="E785" i="22"/>
  <c r="D785" i="22"/>
  <c r="C785" i="22"/>
  <c r="F784" i="22"/>
  <c r="E784" i="22"/>
  <c r="D784" i="22"/>
  <c r="C784" i="22"/>
  <c r="F783" i="22"/>
  <c r="E783" i="22"/>
  <c r="D783" i="22"/>
  <c r="C783" i="22"/>
  <c r="F782" i="22"/>
  <c r="E782" i="22"/>
  <c r="D782" i="22"/>
  <c r="C782" i="22"/>
  <c r="F781" i="22"/>
  <c r="E781" i="22"/>
  <c r="D781" i="22"/>
  <c r="C781" i="22"/>
  <c r="F780" i="22"/>
  <c r="E780" i="22"/>
  <c r="D780" i="22"/>
  <c r="C780" i="22"/>
  <c r="F779" i="22"/>
  <c r="E779" i="22"/>
  <c r="D779" i="22"/>
  <c r="C779" i="22"/>
  <c r="F778" i="22"/>
  <c r="E778" i="22"/>
  <c r="D778" i="22"/>
  <c r="C778" i="22"/>
  <c r="F777" i="22"/>
  <c r="E777" i="22"/>
  <c r="D777" i="22"/>
  <c r="C777" i="22"/>
  <c r="F776" i="22"/>
  <c r="E776" i="22"/>
  <c r="D776" i="22"/>
  <c r="C776" i="22"/>
  <c r="G776" i="22" s="1"/>
  <c r="H776" i="22" s="1"/>
  <c r="F775" i="22"/>
  <c r="E775" i="22"/>
  <c r="D775" i="22"/>
  <c r="C775" i="22"/>
  <c r="F774" i="22"/>
  <c r="E774" i="22"/>
  <c r="D774" i="22"/>
  <c r="C774" i="22"/>
  <c r="G774" i="22" s="1"/>
  <c r="H774" i="22" s="1"/>
  <c r="F773" i="22"/>
  <c r="E773" i="22"/>
  <c r="D773" i="22"/>
  <c r="C773" i="22"/>
  <c r="F772" i="22"/>
  <c r="E772" i="22"/>
  <c r="D772" i="22"/>
  <c r="C772" i="22"/>
  <c r="F771" i="22"/>
  <c r="E771" i="22"/>
  <c r="D771" i="22"/>
  <c r="C771" i="22"/>
  <c r="F770" i="22"/>
  <c r="E770" i="22"/>
  <c r="D770" i="22"/>
  <c r="C770" i="22"/>
  <c r="G770" i="22" s="1"/>
  <c r="H770" i="22" s="1"/>
  <c r="F769" i="22"/>
  <c r="E769" i="22"/>
  <c r="D769" i="22"/>
  <c r="C769" i="22"/>
  <c r="F768" i="22"/>
  <c r="E768" i="22"/>
  <c r="D768" i="22"/>
  <c r="C768" i="22"/>
  <c r="F767" i="22"/>
  <c r="E767" i="22"/>
  <c r="D767" i="22"/>
  <c r="C767" i="22"/>
  <c r="F766" i="22"/>
  <c r="E766" i="22"/>
  <c r="D766" i="22"/>
  <c r="C766" i="22"/>
  <c r="F765" i="22"/>
  <c r="E765" i="22"/>
  <c r="D765" i="22"/>
  <c r="C765" i="22"/>
  <c r="F764" i="22"/>
  <c r="E764" i="22"/>
  <c r="D764" i="22"/>
  <c r="C764" i="22"/>
  <c r="F763" i="22"/>
  <c r="E763" i="22"/>
  <c r="D763" i="22"/>
  <c r="C763" i="22"/>
  <c r="F762" i="22"/>
  <c r="E762" i="22"/>
  <c r="D762" i="22"/>
  <c r="C762" i="22"/>
  <c r="F761" i="22"/>
  <c r="E761" i="22"/>
  <c r="D761" i="22"/>
  <c r="C761" i="22"/>
  <c r="F760" i="22"/>
  <c r="E760" i="22"/>
  <c r="D760" i="22"/>
  <c r="C760" i="22"/>
  <c r="F759" i="22"/>
  <c r="E759" i="22"/>
  <c r="D759" i="22"/>
  <c r="C759" i="22"/>
  <c r="F758" i="22"/>
  <c r="E758" i="22"/>
  <c r="D758" i="22"/>
  <c r="C758" i="22"/>
  <c r="F757" i="22"/>
  <c r="E757" i="22"/>
  <c r="D757" i="22"/>
  <c r="C757" i="22"/>
  <c r="F756" i="22"/>
  <c r="E756" i="22"/>
  <c r="D756" i="22"/>
  <c r="C756" i="22"/>
  <c r="F755" i="22"/>
  <c r="E755" i="22"/>
  <c r="D755" i="22"/>
  <c r="C755" i="22"/>
  <c r="F754" i="22"/>
  <c r="E754" i="22"/>
  <c r="D754" i="22"/>
  <c r="C754" i="22"/>
  <c r="F753" i="22"/>
  <c r="E753" i="22"/>
  <c r="D753" i="22"/>
  <c r="C753" i="22"/>
  <c r="F752" i="22"/>
  <c r="E752" i="22"/>
  <c r="D752" i="22"/>
  <c r="C752" i="22"/>
  <c r="F751" i="22"/>
  <c r="E751" i="22"/>
  <c r="D751" i="22"/>
  <c r="C751" i="22"/>
  <c r="F750" i="22"/>
  <c r="E750" i="22"/>
  <c r="D750" i="22"/>
  <c r="C750" i="22"/>
  <c r="F749" i="22"/>
  <c r="E749" i="22"/>
  <c r="D749" i="22"/>
  <c r="C749" i="22"/>
  <c r="F748" i="22"/>
  <c r="E748" i="22"/>
  <c r="D748" i="22"/>
  <c r="C748" i="22"/>
  <c r="F747" i="22"/>
  <c r="E747" i="22"/>
  <c r="D747" i="22"/>
  <c r="C747" i="22"/>
  <c r="F746" i="22"/>
  <c r="E746" i="22"/>
  <c r="D746" i="22"/>
  <c r="C746" i="22"/>
  <c r="F745" i="22"/>
  <c r="E745" i="22"/>
  <c r="D745" i="22"/>
  <c r="C745" i="22"/>
  <c r="F744" i="22"/>
  <c r="E744" i="22"/>
  <c r="D744" i="22"/>
  <c r="C744" i="22"/>
  <c r="F743" i="22"/>
  <c r="E743" i="22"/>
  <c r="D743" i="22"/>
  <c r="C743" i="22"/>
  <c r="F742" i="22"/>
  <c r="E742" i="22"/>
  <c r="D742" i="22"/>
  <c r="C742" i="22"/>
  <c r="F741" i="22"/>
  <c r="E741" i="22"/>
  <c r="D741" i="22"/>
  <c r="C741" i="22"/>
  <c r="F740" i="22"/>
  <c r="E740" i="22"/>
  <c r="D740" i="22"/>
  <c r="C740" i="22"/>
  <c r="F739" i="22"/>
  <c r="E739" i="22"/>
  <c r="D739" i="22"/>
  <c r="C739" i="22"/>
  <c r="F738" i="22"/>
  <c r="E738" i="22"/>
  <c r="D738" i="22"/>
  <c r="C738" i="22"/>
  <c r="F737" i="22"/>
  <c r="E737" i="22"/>
  <c r="D737" i="22"/>
  <c r="C737" i="22"/>
  <c r="F736" i="22"/>
  <c r="E736" i="22"/>
  <c r="D736" i="22"/>
  <c r="C736" i="22"/>
  <c r="F735" i="22"/>
  <c r="E735" i="22"/>
  <c r="D735" i="22"/>
  <c r="C735" i="22"/>
  <c r="F734" i="22"/>
  <c r="E734" i="22"/>
  <c r="D734" i="22"/>
  <c r="C734" i="22"/>
  <c r="F733" i="22"/>
  <c r="E733" i="22"/>
  <c r="D733" i="22"/>
  <c r="C733" i="22"/>
  <c r="F732" i="22"/>
  <c r="E732" i="22"/>
  <c r="D732" i="22"/>
  <c r="C732" i="22"/>
  <c r="F731" i="22"/>
  <c r="E731" i="22"/>
  <c r="D731" i="22"/>
  <c r="C731" i="22"/>
  <c r="F730" i="22"/>
  <c r="E730" i="22"/>
  <c r="D730" i="22"/>
  <c r="C730" i="22"/>
  <c r="F729" i="22"/>
  <c r="E729" i="22"/>
  <c r="D729" i="22"/>
  <c r="C729" i="22"/>
  <c r="F728" i="22"/>
  <c r="E728" i="22"/>
  <c r="D728" i="22"/>
  <c r="C728" i="22"/>
  <c r="F727" i="22"/>
  <c r="E727" i="22"/>
  <c r="D727" i="22"/>
  <c r="C727" i="22"/>
  <c r="F726" i="22"/>
  <c r="E726" i="22"/>
  <c r="D726" i="22"/>
  <c r="C726" i="22"/>
  <c r="F725" i="22"/>
  <c r="E725" i="22"/>
  <c r="D725" i="22"/>
  <c r="C725" i="22"/>
  <c r="F724" i="22"/>
  <c r="E724" i="22"/>
  <c r="D724" i="22"/>
  <c r="C724" i="22"/>
  <c r="F723" i="22"/>
  <c r="E723" i="22"/>
  <c r="D723" i="22"/>
  <c r="C723" i="22"/>
  <c r="F722" i="22"/>
  <c r="E722" i="22"/>
  <c r="D722" i="22"/>
  <c r="C722" i="22"/>
  <c r="F721" i="22"/>
  <c r="E721" i="22"/>
  <c r="D721" i="22"/>
  <c r="C721" i="22"/>
  <c r="F720" i="22"/>
  <c r="E720" i="22"/>
  <c r="D720" i="22"/>
  <c r="C720" i="22"/>
  <c r="F719" i="22"/>
  <c r="E719" i="22"/>
  <c r="D719" i="22"/>
  <c r="C719" i="22"/>
  <c r="F718" i="22"/>
  <c r="E718" i="22"/>
  <c r="D718" i="22"/>
  <c r="C718" i="22"/>
  <c r="F717" i="22"/>
  <c r="E717" i="22"/>
  <c r="D717" i="22"/>
  <c r="C717" i="22"/>
  <c r="F716" i="22"/>
  <c r="E716" i="22"/>
  <c r="D716" i="22"/>
  <c r="C716" i="22"/>
  <c r="F715" i="22"/>
  <c r="E715" i="22"/>
  <c r="D715" i="22"/>
  <c r="C715" i="22"/>
  <c r="F714" i="22"/>
  <c r="E714" i="22"/>
  <c r="D714" i="22"/>
  <c r="C714" i="22"/>
  <c r="F713" i="22"/>
  <c r="E713" i="22"/>
  <c r="D713" i="22"/>
  <c r="C713" i="22"/>
  <c r="F712" i="22"/>
  <c r="E712" i="22"/>
  <c r="D712" i="22"/>
  <c r="C712" i="22"/>
  <c r="F711" i="22"/>
  <c r="E711" i="22"/>
  <c r="D711" i="22"/>
  <c r="C711" i="22"/>
  <c r="F710" i="22"/>
  <c r="E710" i="22"/>
  <c r="D710" i="22"/>
  <c r="C710" i="22"/>
  <c r="F709" i="22"/>
  <c r="E709" i="22"/>
  <c r="D709" i="22"/>
  <c r="C709" i="22"/>
  <c r="F708" i="22"/>
  <c r="E708" i="22"/>
  <c r="D708" i="22"/>
  <c r="C708" i="22"/>
  <c r="F707" i="22"/>
  <c r="E707" i="22"/>
  <c r="D707" i="22"/>
  <c r="C707" i="22"/>
  <c r="F706" i="22"/>
  <c r="E706" i="22"/>
  <c r="D706" i="22"/>
  <c r="C706" i="22"/>
  <c r="F705" i="22"/>
  <c r="E705" i="22"/>
  <c r="D705" i="22"/>
  <c r="C705" i="22"/>
  <c r="F704" i="22"/>
  <c r="E704" i="22"/>
  <c r="D704" i="22"/>
  <c r="C704" i="22"/>
  <c r="F703" i="22"/>
  <c r="E703" i="22"/>
  <c r="D703" i="22"/>
  <c r="C703" i="22"/>
  <c r="F702" i="22"/>
  <c r="E702" i="22"/>
  <c r="D702" i="22"/>
  <c r="C702" i="22"/>
  <c r="F701" i="22"/>
  <c r="E701" i="22"/>
  <c r="D701" i="22"/>
  <c r="C701" i="22"/>
  <c r="F700" i="22"/>
  <c r="E700" i="22"/>
  <c r="D700" i="22"/>
  <c r="C700" i="22"/>
  <c r="F699" i="22"/>
  <c r="E699" i="22"/>
  <c r="D699" i="22"/>
  <c r="C699" i="22"/>
  <c r="F698" i="22"/>
  <c r="E698" i="22"/>
  <c r="D698" i="22"/>
  <c r="C698" i="22"/>
  <c r="F697" i="22"/>
  <c r="E697" i="22"/>
  <c r="D697" i="22"/>
  <c r="C697" i="22"/>
  <c r="F696" i="22"/>
  <c r="E696" i="22"/>
  <c r="D696" i="22"/>
  <c r="C696" i="22"/>
  <c r="F695" i="22"/>
  <c r="E695" i="22"/>
  <c r="D695" i="22"/>
  <c r="C695" i="22"/>
  <c r="F694" i="22"/>
  <c r="E694" i="22"/>
  <c r="D694" i="22"/>
  <c r="C694" i="22"/>
  <c r="F693" i="22"/>
  <c r="E693" i="22"/>
  <c r="D693" i="22"/>
  <c r="C693" i="22"/>
  <c r="F692" i="22"/>
  <c r="E692" i="22"/>
  <c r="D692" i="22"/>
  <c r="C692" i="22"/>
  <c r="F691" i="22"/>
  <c r="E691" i="22"/>
  <c r="D691" i="22"/>
  <c r="C691" i="22"/>
  <c r="F690" i="22"/>
  <c r="E690" i="22"/>
  <c r="D690" i="22"/>
  <c r="C690" i="22"/>
  <c r="F689" i="22"/>
  <c r="E689" i="22"/>
  <c r="D689" i="22"/>
  <c r="C689" i="22"/>
  <c r="F688" i="22"/>
  <c r="E688" i="22"/>
  <c r="D688" i="22"/>
  <c r="C688" i="22"/>
  <c r="F687" i="22"/>
  <c r="E687" i="22"/>
  <c r="D687" i="22"/>
  <c r="C687" i="22"/>
  <c r="F686" i="22"/>
  <c r="E686" i="22"/>
  <c r="D686" i="22"/>
  <c r="C686" i="22"/>
  <c r="F685" i="22"/>
  <c r="E685" i="22"/>
  <c r="D685" i="22"/>
  <c r="C685" i="22"/>
  <c r="F684" i="22"/>
  <c r="E684" i="22"/>
  <c r="D684" i="22"/>
  <c r="C684" i="22"/>
  <c r="F683" i="22"/>
  <c r="E683" i="22"/>
  <c r="D683" i="22"/>
  <c r="C683" i="22"/>
  <c r="F682" i="22"/>
  <c r="E682" i="22"/>
  <c r="D682" i="22"/>
  <c r="C682" i="22"/>
  <c r="F681" i="22"/>
  <c r="E681" i="22"/>
  <c r="D681" i="22"/>
  <c r="C681" i="22"/>
  <c r="F680" i="22"/>
  <c r="E680" i="22"/>
  <c r="D680" i="22"/>
  <c r="C680" i="22"/>
  <c r="F679" i="22"/>
  <c r="E679" i="22"/>
  <c r="D679" i="22"/>
  <c r="C679" i="22"/>
  <c r="F678" i="22"/>
  <c r="E678" i="22"/>
  <c r="D678" i="22"/>
  <c r="C678" i="22"/>
  <c r="F677" i="22"/>
  <c r="E677" i="22"/>
  <c r="D677" i="22"/>
  <c r="C677" i="22"/>
  <c r="F676" i="22"/>
  <c r="E676" i="22"/>
  <c r="D676" i="22"/>
  <c r="C676" i="22"/>
  <c r="F675" i="22"/>
  <c r="E675" i="22"/>
  <c r="D675" i="22"/>
  <c r="C675" i="22"/>
  <c r="F674" i="22"/>
  <c r="E674" i="22"/>
  <c r="D674" i="22"/>
  <c r="C674" i="22"/>
  <c r="F673" i="22"/>
  <c r="E673" i="22"/>
  <c r="D673" i="22"/>
  <c r="C673" i="22"/>
  <c r="F672" i="22"/>
  <c r="E672" i="22"/>
  <c r="D672" i="22"/>
  <c r="C672" i="22"/>
  <c r="F671" i="22"/>
  <c r="E671" i="22"/>
  <c r="D671" i="22"/>
  <c r="C671" i="22"/>
  <c r="F670" i="22"/>
  <c r="E670" i="22"/>
  <c r="D670" i="22"/>
  <c r="C670" i="22"/>
  <c r="F669" i="22"/>
  <c r="E669" i="22"/>
  <c r="D669" i="22"/>
  <c r="C669" i="22"/>
  <c r="F668" i="22"/>
  <c r="E668" i="22"/>
  <c r="D668" i="22"/>
  <c r="C668" i="22"/>
  <c r="F667" i="22"/>
  <c r="E667" i="22"/>
  <c r="D667" i="22"/>
  <c r="C667" i="22"/>
  <c r="F666" i="22"/>
  <c r="E666" i="22"/>
  <c r="D666" i="22"/>
  <c r="C666" i="22"/>
  <c r="F665" i="22"/>
  <c r="E665" i="22"/>
  <c r="D665" i="22"/>
  <c r="C665" i="22"/>
  <c r="F664" i="22"/>
  <c r="E664" i="22"/>
  <c r="D664" i="22"/>
  <c r="C664" i="22"/>
  <c r="G664" i="22" s="1"/>
  <c r="H664" i="22" s="1"/>
  <c r="F663" i="22"/>
  <c r="E663" i="22"/>
  <c r="D663" i="22"/>
  <c r="C663" i="22"/>
  <c r="F662" i="22"/>
  <c r="E662" i="22"/>
  <c r="D662" i="22"/>
  <c r="C662" i="22"/>
  <c r="G662" i="22" s="1"/>
  <c r="H662" i="22" s="1"/>
  <c r="F661" i="22"/>
  <c r="E661" i="22"/>
  <c r="D661" i="22"/>
  <c r="C661" i="22"/>
  <c r="F660" i="22"/>
  <c r="E660" i="22"/>
  <c r="D660" i="22"/>
  <c r="C660" i="22"/>
  <c r="F659" i="22"/>
  <c r="E659" i="22"/>
  <c r="D659" i="22"/>
  <c r="C659" i="22"/>
  <c r="F658" i="22"/>
  <c r="E658" i="22"/>
  <c r="D658" i="22"/>
  <c r="C658" i="22"/>
  <c r="G658" i="22" s="1"/>
  <c r="H658" i="22" s="1"/>
  <c r="F657" i="22"/>
  <c r="E657" i="22"/>
  <c r="D657" i="22"/>
  <c r="C657" i="22"/>
  <c r="F656" i="22"/>
  <c r="E656" i="22"/>
  <c r="D656" i="22"/>
  <c r="C656" i="22"/>
  <c r="F655" i="22"/>
  <c r="E655" i="22"/>
  <c r="D655" i="22"/>
  <c r="C655" i="22"/>
  <c r="F654" i="22"/>
  <c r="E654" i="22"/>
  <c r="D654" i="22"/>
  <c r="C654" i="22"/>
  <c r="G654" i="22" s="1"/>
  <c r="H654" i="22" s="1"/>
  <c r="F653" i="22"/>
  <c r="E653" i="22"/>
  <c r="D653" i="22"/>
  <c r="C653" i="22"/>
  <c r="F652" i="22"/>
  <c r="E652" i="22"/>
  <c r="D652" i="22"/>
  <c r="C652" i="22"/>
  <c r="F651" i="22"/>
  <c r="E651" i="22"/>
  <c r="D651" i="22"/>
  <c r="C651" i="22"/>
  <c r="F650" i="22"/>
  <c r="E650" i="22"/>
  <c r="D650" i="22"/>
  <c r="C650" i="22"/>
  <c r="G650" i="22" s="1"/>
  <c r="H650" i="22" s="1"/>
  <c r="F649" i="22"/>
  <c r="E649" i="22"/>
  <c r="D649" i="22"/>
  <c r="C649" i="22"/>
  <c r="F648" i="22"/>
  <c r="E648" i="22"/>
  <c r="D648" i="22"/>
  <c r="C648" i="22"/>
  <c r="G648" i="22" s="1"/>
  <c r="H648" i="22" s="1"/>
  <c r="F647" i="22"/>
  <c r="E647" i="22"/>
  <c r="D647" i="22"/>
  <c r="C647" i="22"/>
  <c r="F646" i="22"/>
  <c r="E646" i="22"/>
  <c r="D646" i="22"/>
  <c r="C646" i="22"/>
  <c r="F645" i="22"/>
  <c r="E645" i="22"/>
  <c r="D645" i="22"/>
  <c r="C645" i="22"/>
  <c r="F644" i="22"/>
  <c r="E644" i="22"/>
  <c r="D644" i="22"/>
  <c r="C644" i="22"/>
  <c r="F643" i="22"/>
  <c r="E643" i="22"/>
  <c r="D643" i="22"/>
  <c r="C643" i="22"/>
  <c r="F642" i="22"/>
  <c r="E642" i="22"/>
  <c r="D642" i="22"/>
  <c r="C642" i="22"/>
  <c r="F641" i="22"/>
  <c r="E641" i="22"/>
  <c r="D641" i="22"/>
  <c r="C641" i="22"/>
  <c r="F640" i="22"/>
  <c r="E640" i="22"/>
  <c r="D640" i="22"/>
  <c r="C640" i="22"/>
  <c r="F639" i="22"/>
  <c r="E639" i="22"/>
  <c r="D639" i="22"/>
  <c r="C639" i="22"/>
  <c r="F638" i="22"/>
  <c r="E638" i="22"/>
  <c r="D638" i="22"/>
  <c r="C638" i="22"/>
  <c r="F637" i="22"/>
  <c r="E637" i="22"/>
  <c r="D637" i="22"/>
  <c r="C637" i="22"/>
  <c r="F636" i="22"/>
  <c r="E636" i="22"/>
  <c r="D636" i="22"/>
  <c r="C636" i="22"/>
  <c r="F635" i="22"/>
  <c r="E635" i="22"/>
  <c r="D635" i="22"/>
  <c r="C635" i="22"/>
  <c r="F634" i="22"/>
  <c r="E634" i="22"/>
  <c r="D634" i="22"/>
  <c r="C634" i="22"/>
  <c r="G634" i="22" s="1"/>
  <c r="H634" i="22" s="1"/>
  <c r="F633" i="22"/>
  <c r="E633" i="22"/>
  <c r="D633" i="22"/>
  <c r="C633" i="22"/>
  <c r="F632" i="22"/>
  <c r="E632" i="22"/>
  <c r="D632" i="22"/>
  <c r="C632" i="22"/>
  <c r="G632" i="22" s="1"/>
  <c r="H632" i="22" s="1"/>
  <c r="F631" i="22"/>
  <c r="E631" i="22"/>
  <c r="D631" i="22"/>
  <c r="C631" i="22"/>
  <c r="F630" i="22"/>
  <c r="E630" i="22"/>
  <c r="D630" i="22"/>
  <c r="C630" i="22"/>
  <c r="G630" i="22" s="1"/>
  <c r="H630" i="22" s="1"/>
  <c r="F629" i="22"/>
  <c r="E629" i="22"/>
  <c r="D629" i="22"/>
  <c r="C629" i="22"/>
  <c r="F628" i="22"/>
  <c r="E628" i="22"/>
  <c r="D628" i="22"/>
  <c r="C628" i="22"/>
  <c r="F627" i="22"/>
  <c r="E627" i="22"/>
  <c r="D627" i="22"/>
  <c r="C627" i="22"/>
  <c r="F626" i="22"/>
  <c r="E626" i="22"/>
  <c r="D626" i="22"/>
  <c r="C626" i="22"/>
  <c r="G626" i="22" s="1"/>
  <c r="H626" i="22" s="1"/>
  <c r="F625" i="22"/>
  <c r="E625" i="22"/>
  <c r="D625" i="22"/>
  <c r="C625" i="22"/>
  <c r="F624" i="22"/>
  <c r="E624" i="22"/>
  <c r="D624" i="22"/>
  <c r="C624" i="22"/>
  <c r="F623" i="22"/>
  <c r="E623" i="22"/>
  <c r="D623" i="22"/>
  <c r="C623" i="22"/>
  <c r="F622" i="22"/>
  <c r="E622" i="22"/>
  <c r="D622" i="22"/>
  <c r="C622" i="22"/>
  <c r="F621" i="22"/>
  <c r="E621" i="22"/>
  <c r="D621" i="22"/>
  <c r="C621" i="22"/>
  <c r="F620" i="22"/>
  <c r="E620" i="22"/>
  <c r="D620" i="22"/>
  <c r="C620" i="22"/>
  <c r="G620" i="22" s="1"/>
  <c r="H620" i="22" s="1"/>
  <c r="F619" i="22"/>
  <c r="E619" i="22"/>
  <c r="D619" i="22"/>
  <c r="C619" i="22"/>
  <c r="F618" i="22"/>
  <c r="E618" i="22"/>
  <c r="D618" i="22"/>
  <c r="C618" i="22"/>
  <c r="G618" i="22" s="1"/>
  <c r="H618" i="22" s="1"/>
  <c r="F617" i="22"/>
  <c r="E617" i="22"/>
  <c r="D617" i="22"/>
  <c r="C617" i="22"/>
  <c r="F616" i="22"/>
  <c r="E616" i="22"/>
  <c r="D616" i="22"/>
  <c r="C616" i="22"/>
  <c r="F615" i="22"/>
  <c r="E615" i="22"/>
  <c r="D615" i="22"/>
  <c r="C615" i="22"/>
  <c r="F614" i="22"/>
  <c r="E614" i="22"/>
  <c r="D614" i="22"/>
  <c r="C614" i="22"/>
  <c r="G614" i="22" s="1"/>
  <c r="H614" i="22" s="1"/>
  <c r="F613" i="22"/>
  <c r="E613" i="22"/>
  <c r="D613" i="22"/>
  <c r="C613" i="22"/>
  <c r="F612" i="22"/>
  <c r="E612" i="22"/>
  <c r="D612" i="22"/>
  <c r="C612" i="22"/>
  <c r="F611" i="22"/>
  <c r="E611" i="22"/>
  <c r="D611" i="22"/>
  <c r="C611" i="22"/>
  <c r="F610" i="22"/>
  <c r="E610" i="22"/>
  <c r="D610" i="22"/>
  <c r="C610" i="22"/>
  <c r="G610" i="22" s="1"/>
  <c r="H610" i="22" s="1"/>
  <c r="F609" i="22"/>
  <c r="E609" i="22"/>
  <c r="D609" i="22"/>
  <c r="C609" i="22"/>
  <c r="F608" i="22"/>
  <c r="E608" i="22"/>
  <c r="D608" i="22"/>
  <c r="C608" i="22"/>
  <c r="F607" i="22"/>
  <c r="E607" i="22"/>
  <c r="D607" i="22"/>
  <c r="C607" i="22"/>
  <c r="F606" i="22"/>
  <c r="E606" i="22"/>
  <c r="D606" i="22"/>
  <c r="C606" i="22"/>
  <c r="G606" i="22" s="1"/>
  <c r="H606" i="22" s="1"/>
  <c r="F605" i="22"/>
  <c r="E605" i="22"/>
  <c r="D605" i="22"/>
  <c r="C605" i="22"/>
  <c r="F604" i="22"/>
  <c r="E604" i="22"/>
  <c r="D604" i="22"/>
  <c r="C604" i="22"/>
  <c r="G604" i="22" s="1"/>
  <c r="H604" i="22" s="1"/>
  <c r="F603" i="22"/>
  <c r="E603" i="22"/>
  <c r="D603" i="22"/>
  <c r="C603" i="22"/>
  <c r="F602" i="22"/>
  <c r="E602" i="22"/>
  <c r="D602" i="22"/>
  <c r="C602" i="22"/>
  <c r="G602" i="22" s="1"/>
  <c r="H602" i="22" s="1"/>
  <c r="F601" i="22"/>
  <c r="E601" i="22"/>
  <c r="D601" i="22"/>
  <c r="C601" i="22"/>
  <c r="F600" i="22"/>
  <c r="E600" i="22"/>
  <c r="D600" i="22"/>
  <c r="C600" i="22"/>
  <c r="F599" i="22"/>
  <c r="E599" i="22"/>
  <c r="D599" i="22"/>
  <c r="C599" i="22"/>
  <c r="F598" i="22"/>
  <c r="E598" i="22"/>
  <c r="D598" i="22"/>
  <c r="C598" i="22"/>
  <c r="F597" i="22"/>
  <c r="E597" i="22"/>
  <c r="D597" i="22"/>
  <c r="C597" i="22"/>
  <c r="F596" i="22"/>
  <c r="E596" i="22"/>
  <c r="D596" i="22"/>
  <c r="C596" i="22"/>
  <c r="F595" i="22"/>
  <c r="E595" i="22"/>
  <c r="D595" i="22"/>
  <c r="C595" i="22"/>
  <c r="F594" i="22"/>
  <c r="E594" i="22"/>
  <c r="D594" i="22"/>
  <c r="C594" i="22"/>
  <c r="F593" i="22"/>
  <c r="E593" i="22"/>
  <c r="D593" i="22"/>
  <c r="C593" i="22"/>
  <c r="F592" i="22"/>
  <c r="E592" i="22"/>
  <c r="D592" i="22"/>
  <c r="C592" i="22"/>
  <c r="F591" i="22"/>
  <c r="E591" i="22"/>
  <c r="D591" i="22"/>
  <c r="C591" i="22"/>
  <c r="F590" i="22"/>
  <c r="E590" i="22"/>
  <c r="D590" i="22"/>
  <c r="C590" i="22"/>
  <c r="F589" i="22"/>
  <c r="E589" i="22"/>
  <c r="D589" i="22"/>
  <c r="C589" i="22"/>
  <c r="F588" i="22"/>
  <c r="E588" i="22"/>
  <c r="D588" i="22"/>
  <c r="C588" i="22"/>
  <c r="F587" i="22"/>
  <c r="E587" i="22"/>
  <c r="D587" i="22"/>
  <c r="C587" i="22"/>
  <c r="F586" i="22"/>
  <c r="E586" i="22"/>
  <c r="D586" i="22"/>
  <c r="C586" i="22"/>
  <c r="F585" i="22"/>
  <c r="E585" i="22"/>
  <c r="D585" i="22"/>
  <c r="C585" i="22"/>
  <c r="F584" i="22"/>
  <c r="E584" i="22"/>
  <c r="D584" i="22"/>
  <c r="C584" i="22"/>
  <c r="F583" i="22"/>
  <c r="E583" i="22"/>
  <c r="D583" i="22"/>
  <c r="C583" i="22"/>
  <c r="F582" i="22"/>
  <c r="E582" i="22"/>
  <c r="D582" i="22"/>
  <c r="C582" i="22"/>
  <c r="F581" i="22"/>
  <c r="E581" i="22"/>
  <c r="D581" i="22"/>
  <c r="C581" i="22"/>
  <c r="F580" i="22"/>
  <c r="E580" i="22"/>
  <c r="D580" i="22"/>
  <c r="C580" i="22"/>
  <c r="F579" i="22"/>
  <c r="E579" i="22"/>
  <c r="D579" i="22"/>
  <c r="C579" i="22"/>
  <c r="F578" i="22"/>
  <c r="E578" i="22"/>
  <c r="D578" i="22"/>
  <c r="C578" i="22"/>
  <c r="F577" i="22"/>
  <c r="E577" i="22"/>
  <c r="D577" i="22"/>
  <c r="C577" i="22"/>
  <c r="F576" i="22"/>
  <c r="E576" i="22"/>
  <c r="D576" i="22"/>
  <c r="C576" i="22"/>
  <c r="F575" i="22"/>
  <c r="E575" i="22"/>
  <c r="D575" i="22"/>
  <c r="C575" i="22"/>
  <c r="F574" i="22"/>
  <c r="E574" i="22"/>
  <c r="D574" i="22"/>
  <c r="C574" i="22"/>
  <c r="F573" i="22"/>
  <c r="E573" i="22"/>
  <c r="D573" i="22"/>
  <c r="C573" i="22"/>
  <c r="F572" i="22"/>
  <c r="E572" i="22"/>
  <c r="D572" i="22"/>
  <c r="C572" i="22"/>
  <c r="F571" i="22"/>
  <c r="E571" i="22"/>
  <c r="D571" i="22"/>
  <c r="C571" i="22"/>
  <c r="F570" i="22"/>
  <c r="E570" i="22"/>
  <c r="D570" i="22"/>
  <c r="C570" i="22"/>
  <c r="F569" i="22"/>
  <c r="E569" i="22"/>
  <c r="D569" i="22"/>
  <c r="C569" i="22"/>
  <c r="F568" i="22"/>
  <c r="E568" i="22"/>
  <c r="D568" i="22"/>
  <c r="C568" i="22"/>
  <c r="F567" i="22"/>
  <c r="E567" i="22"/>
  <c r="D567" i="22"/>
  <c r="C567" i="22"/>
  <c r="F566" i="22"/>
  <c r="E566" i="22"/>
  <c r="D566" i="22"/>
  <c r="C566" i="22"/>
  <c r="F565" i="22"/>
  <c r="E565" i="22"/>
  <c r="D565" i="22"/>
  <c r="C565" i="22"/>
  <c r="F564" i="22"/>
  <c r="E564" i="22"/>
  <c r="D564" i="22"/>
  <c r="C564" i="22"/>
  <c r="F563" i="22"/>
  <c r="E563" i="22"/>
  <c r="D563" i="22"/>
  <c r="C563" i="22"/>
  <c r="F562" i="22"/>
  <c r="E562" i="22"/>
  <c r="D562" i="22"/>
  <c r="C562" i="22"/>
  <c r="F561" i="22"/>
  <c r="E561" i="22"/>
  <c r="D561" i="22"/>
  <c r="C561" i="22"/>
  <c r="F560" i="22"/>
  <c r="E560" i="22"/>
  <c r="D560" i="22"/>
  <c r="C560" i="22"/>
  <c r="F559" i="22"/>
  <c r="E559" i="22"/>
  <c r="D559" i="22"/>
  <c r="C559" i="22"/>
  <c r="F558" i="22"/>
  <c r="E558" i="22"/>
  <c r="D558" i="22"/>
  <c r="C558" i="22"/>
  <c r="F557" i="22"/>
  <c r="E557" i="22"/>
  <c r="D557" i="22"/>
  <c r="C557" i="22"/>
  <c r="F556" i="22"/>
  <c r="E556" i="22"/>
  <c r="D556" i="22"/>
  <c r="C556" i="22"/>
  <c r="F555" i="22"/>
  <c r="E555" i="22"/>
  <c r="D555" i="22"/>
  <c r="C555" i="22"/>
  <c r="F554" i="22"/>
  <c r="E554" i="22"/>
  <c r="D554" i="22"/>
  <c r="C554" i="22"/>
  <c r="F553" i="22"/>
  <c r="E553" i="22"/>
  <c r="D553" i="22"/>
  <c r="C553" i="22"/>
  <c r="F552" i="22"/>
  <c r="E552" i="22"/>
  <c r="D552" i="22"/>
  <c r="C552" i="22"/>
  <c r="F551" i="22"/>
  <c r="E551" i="22"/>
  <c r="D551" i="22"/>
  <c r="C551" i="22"/>
  <c r="F550" i="22"/>
  <c r="E550" i="22"/>
  <c r="D550" i="22"/>
  <c r="C550" i="22"/>
  <c r="F549" i="22"/>
  <c r="E549" i="22"/>
  <c r="D549" i="22"/>
  <c r="C549" i="22"/>
  <c r="F548" i="22"/>
  <c r="E548" i="22"/>
  <c r="D548" i="22"/>
  <c r="C548" i="22"/>
  <c r="F547" i="22"/>
  <c r="E547" i="22"/>
  <c r="D547" i="22"/>
  <c r="C547" i="22"/>
  <c r="F546" i="22"/>
  <c r="E546" i="22"/>
  <c r="D546" i="22"/>
  <c r="C546" i="22"/>
  <c r="F545" i="22"/>
  <c r="E545" i="22"/>
  <c r="D545" i="22"/>
  <c r="C545" i="22"/>
  <c r="F544" i="22"/>
  <c r="E544" i="22"/>
  <c r="D544" i="22"/>
  <c r="C544" i="22"/>
  <c r="F543" i="22"/>
  <c r="E543" i="22"/>
  <c r="D543" i="22"/>
  <c r="C543" i="22"/>
  <c r="F542" i="22"/>
  <c r="E542" i="22"/>
  <c r="D542" i="22"/>
  <c r="C542" i="22"/>
  <c r="F541" i="22"/>
  <c r="E541" i="22"/>
  <c r="D541" i="22"/>
  <c r="C541" i="22"/>
  <c r="F540" i="22"/>
  <c r="E540" i="22"/>
  <c r="D540" i="22"/>
  <c r="C540" i="22"/>
  <c r="F539" i="22"/>
  <c r="E539" i="22"/>
  <c r="D539" i="22"/>
  <c r="C539" i="22"/>
  <c r="F538" i="22"/>
  <c r="E538" i="22"/>
  <c r="D538" i="22"/>
  <c r="C538" i="22"/>
  <c r="F537" i="22"/>
  <c r="E537" i="22"/>
  <c r="D537" i="22"/>
  <c r="C537" i="22"/>
  <c r="F536" i="22"/>
  <c r="E536" i="22"/>
  <c r="D536" i="22"/>
  <c r="C536" i="22"/>
  <c r="F535" i="22"/>
  <c r="E535" i="22"/>
  <c r="D535" i="22"/>
  <c r="C535" i="22"/>
  <c r="F534" i="22"/>
  <c r="E534" i="22"/>
  <c r="D534" i="22"/>
  <c r="C534" i="22"/>
  <c r="F533" i="22"/>
  <c r="E533" i="22"/>
  <c r="D533" i="22"/>
  <c r="C533" i="22"/>
  <c r="F532" i="22"/>
  <c r="E532" i="22"/>
  <c r="D532" i="22"/>
  <c r="C532" i="22"/>
  <c r="F531" i="22"/>
  <c r="E531" i="22"/>
  <c r="D531" i="22"/>
  <c r="C531" i="22"/>
  <c r="F530" i="22"/>
  <c r="E530" i="22"/>
  <c r="D530" i="22"/>
  <c r="C530" i="22"/>
  <c r="F529" i="22"/>
  <c r="E529" i="22"/>
  <c r="D529" i="22"/>
  <c r="C529" i="22"/>
  <c r="F528" i="22"/>
  <c r="E528" i="22"/>
  <c r="D528" i="22"/>
  <c r="C528" i="22"/>
  <c r="F527" i="22"/>
  <c r="E527" i="22"/>
  <c r="D527" i="22"/>
  <c r="C527" i="22"/>
  <c r="F526" i="22"/>
  <c r="E526" i="22"/>
  <c r="D526" i="22"/>
  <c r="C526" i="22"/>
  <c r="F525" i="22"/>
  <c r="E525" i="22"/>
  <c r="D525" i="22"/>
  <c r="C525" i="22"/>
  <c r="F524" i="22"/>
  <c r="E524" i="22"/>
  <c r="D524" i="22"/>
  <c r="C524" i="22"/>
  <c r="F523" i="22"/>
  <c r="E523" i="22"/>
  <c r="D523" i="22"/>
  <c r="C523" i="22"/>
  <c r="F522" i="22"/>
  <c r="E522" i="22"/>
  <c r="D522" i="22"/>
  <c r="C522" i="22"/>
  <c r="F521" i="22"/>
  <c r="E521" i="22"/>
  <c r="D521" i="22"/>
  <c r="C521" i="22"/>
  <c r="F520" i="22"/>
  <c r="E520" i="22"/>
  <c r="D520" i="22"/>
  <c r="C520" i="22"/>
  <c r="F519" i="22"/>
  <c r="E519" i="22"/>
  <c r="D519" i="22"/>
  <c r="C519" i="22"/>
  <c r="F518" i="22"/>
  <c r="E518" i="22"/>
  <c r="D518" i="22"/>
  <c r="C518" i="22"/>
  <c r="F517" i="22"/>
  <c r="E517" i="22"/>
  <c r="D517" i="22"/>
  <c r="C517" i="22"/>
  <c r="F516" i="22"/>
  <c r="E516" i="22"/>
  <c r="D516" i="22"/>
  <c r="C516" i="22"/>
  <c r="F515" i="22"/>
  <c r="E515" i="22"/>
  <c r="D515" i="22"/>
  <c r="C515" i="22"/>
  <c r="F514" i="22"/>
  <c r="E514" i="22"/>
  <c r="D514" i="22"/>
  <c r="C514" i="22"/>
  <c r="F513" i="22"/>
  <c r="E513" i="22"/>
  <c r="D513" i="22"/>
  <c r="C513" i="22"/>
  <c r="F512" i="22"/>
  <c r="E512" i="22"/>
  <c r="D512" i="22"/>
  <c r="C512" i="22"/>
  <c r="F511" i="22"/>
  <c r="E511" i="22"/>
  <c r="D511" i="22"/>
  <c r="C511" i="22"/>
  <c r="F510" i="22"/>
  <c r="E510" i="22"/>
  <c r="D510" i="22"/>
  <c r="C510" i="22"/>
  <c r="F509" i="22"/>
  <c r="E509" i="22"/>
  <c r="D509" i="22"/>
  <c r="C509" i="22"/>
  <c r="F508" i="22"/>
  <c r="E508" i="22"/>
  <c r="D508" i="22"/>
  <c r="C508" i="22"/>
  <c r="F507" i="22"/>
  <c r="E507" i="22"/>
  <c r="D507" i="22"/>
  <c r="C507" i="22"/>
  <c r="F506" i="22"/>
  <c r="E506" i="22"/>
  <c r="D506" i="22"/>
  <c r="C506" i="22"/>
  <c r="F505" i="22"/>
  <c r="E505" i="22"/>
  <c r="D505" i="22"/>
  <c r="C505" i="22"/>
  <c r="F504" i="22"/>
  <c r="E504" i="22"/>
  <c r="D504" i="22"/>
  <c r="C504" i="22"/>
  <c r="F503" i="22"/>
  <c r="E503" i="22"/>
  <c r="D503" i="22"/>
  <c r="C503" i="22"/>
  <c r="F502" i="22"/>
  <c r="E502" i="22"/>
  <c r="D502" i="22"/>
  <c r="C502" i="22"/>
  <c r="F501" i="22"/>
  <c r="E501" i="22"/>
  <c r="D501" i="22"/>
  <c r="C501" i="22"/>
  <c r="F500" i="22"/>
  <c r="E500" i="22"/>
  <c r="D500" i="22"/>
  <c r="C500" i="22"/>
  <c r="F499" i="22"/>
  <c r="E499" i="22"/>
  <c r="D499" i="22"/>
  <c r="C499" i="22"/>
  <c r="F498" i="22"/>
  <c r="E498" i="22"/>
  <c r="D498" i="22"/>
  <c r="C498" i="22"/>
  <c r="F497" i="22"/>
  <c r="E497" i="22"/>
  <c r="D497" i="22"/>
  <c r="C497" i="22"/>
  <c r="F496" i="22"/>
  <c r="E496" i="22"/>
  <c r="D496" i="22"/>
  <c r="C496" i="22"/>
  <c r="F495" i="22"/>
  <c r="E495" i="22"/>
  <c r="D495" i="22"/>
  <c r="C495" i="22"/>
  <c r="F494" i="22"/>
  <c r="E494" i="22"/>
  <c r="D494" i="22"/>
  <c r="C494" i="22"/>
  <c r="F493" i="22"/>
  <c r="E493" i="22"/>
  <c r="D493" i="22"/>
  <c r="C493" i="22"/>
  <c r="F492" i="22"/>
  <c r="E492" i="22"/>
  <c r="D492" i="22"/>
  <c r="C492" i="22"/>
  <c r="F491" i="22"/>
  <c r="E491" i="22"/>
  <c r="D491" i="22"/>
  <c r="C491" i="22"/>
  <c r="F490" i="22"/>
  <c r="E490" i="22"/>
  <c r="D490" i="22"/>
  <c r="C490" i="22"/>
  <c r="F489" i="22"/>
  <c r="E489" i="22"/>
  <c r="D489" i="22"/>
  <c r="C489" i="22"/>
  <c r="F488" i="22"/>
  <c r="E488" i="22"/>
  <c r="D488" i="22"/>
  <c r="C488" i="22"/>
  <c r="F487" i="22"/>
  <c r="E487" i="22"/>
  <c r="D487" i="22"/>
  <c r="C487" i="22"/>
  <c r="F486" i="22"/>
  <c r="E486" i="22"/>
  <c r="D486" i="22"/>
  <c r="C486" i="22"/>
  <c r="F485" i="22"/>
  <c r="E485" i="22"/>
  <c r="D485" i="22"/>
  <c r="C485" i="22"/>
  <c r="F484" i="22"/>
  <c r="E484" i="22"/>
  <c r="D484" i="22"/>
  <c r="C484" i="22"/>
  <c r="F483" i="22"/>
  <c r="E483" i="22"/>
  <c r="D483" i="22"/>
  <c r="C483" i="22"/>
  <c r="F482" i="22"/>
  <c r="E482" i="22"/>
  <c r="D482" i="22"/>
  <c r="C482" i="22"/>
  <c r="F481" i="22"/>
  <c r="E481" i="22"/>
  <c r="D481" i="22"/>
  <c r="C481" i="22"/>
  <c r="F480" i="22"/>
  <c r="E480" i="22"/>
  <c r="D480" i="22"/>
  <c r="C480" i="22"/>
  <c r="F479" i="22"/>
  <c r="E479" i="22"/>
  <c r="D479" i="22"/>
  <c r="C479" i="22"/>
  <c r="F478" i="22"/>
  <c r="E478" i="22"/>
  <c r="D478" i="22"/>
  <c r="C478" i="22"/>
  <c r="F477" i="22"/>
  <c r="E477" i="22"/>
  <c r="D477" i="22"/>
  <c r="C477" i="22"/>
  <c r="F476" i="22"/>
  <c r="E476" i="22"/>
  <c r="D476" i="22"/>
  <c r="C476" i="22"/>
  <c r="F475" i="22"/>
  <c r="E475" i="22"/>
  <c r="D475" i="22"/>
  <c r="C475" i="22"/>
  <c r="F474" i="22"/>
  <c r="E474" i="22"/>
  <c r="D474" i="22"/>
  <c r="C474" i="22"/>
  <c r="F473" i="22"/>
  <c r="E473" i="22"/>
  <c r="D473" i="22"/>
  <c r="C473" i="22"/>
  <c r="F472" i="22"/>
  <c r="E472" i="22"/>
  <c r="D472" i="22"/>
  <c r="C472" i="22"/>
  <c r="F471" i="22"/>
  <c r="E471" i="22"/>
  <c r="D471" i="22"/>
  <c r="C471" i="22"/>
  <c r="F470" i="22"/>
  <c r="E470" i="22"/>
  <c r="D470" i="22"/>
  <c r="C470" i="22"/>
  <c r="F469" i="22"/>
  <c r="E469" i="22"/>
  <c r="D469" i="22"/>
  <c r="C469" i="22"/>
  <c r="F468" i="22"/>
  <c r="E468" i="22"/>
  <c r="D468" i="22"/>
  <c r="C468" i="22"/>
  <c r="F467" i="22"/>
  <c r="E467" i="22"/>
  <c r="D467" i="22"/>
  <c r="C467" i="22"/>
  <c r="F466" i="22"/>
  <c r="E466" i="22"/>
  <c r="D466" i="22"/>
  <c r="C466" i="22"/>
  <c r="F465" i="22"/>
  <c r="E465" i="22"/>
  <c r="D465" i="22"/>
  <c r="C465" i="22"/>
  <c r="F464" i="22"/>
  <c r="E464" i="22"/>
  <c r="D464" i="22"/>
  <c r="C464" i="22"/>
  <c r="F463" i="22"/>
  <c r="E463" i="22"/>
  <c r="D463" i="22"/>
  <c r="C463" i="22"/>
  <c r="F462" i="22"/>
  <c r="E462" i="22"/>
  <c r="D462" i="22"/>
  <c r="C462" i="22"/>
  <c r="F461" i="22"/>
  <c r="E461" i="22"/>
  <c r="D461" i="22"/>
  <c r="C461" i="22"/>
  <c r="F460" i="22"/>
  <c r="E460" i="22"/>
  <c r="D460" i="22"/>
  <c r="C460" i="22"/>
  <c r="F459" i="22"/>
  <c r="E459" i="22"/>
  <c r="D459" i="22"/>
  <c r="C459" i="22"/>
  <c r="F458" i="22"/>
  <c r="E458" i="22"/>
  <c r="D458" i="22"/>
  <c r="C458" i="22"/>
  <c r="F457" i="22"/>
  <c r="E457" i="22"/>
  <c r="D457" i="22"/>
  <c r="C457" i="22"/>
  <c r="F456" i="22"/>
  <c r="E456" i="22"/>
  <c r="D456" i="22"/>
  <c r="C456" i="22"/>
  <c r="F455" i="22"/>
  <c r="E455" i="22"/>
  <c r="D455" i="22"/>
  <c r="C455" i="22"/>
  <c r="F454" i="22"/>
  <c r="E454" i="22"/>
  <c r="D454" i="22"/>
  <c r="C454" i="22"/>
  <c r="F453" i="22"/>
  <c r="E453" i="22"/>
  <c r="D453" i="22"/>
  <c r="C453" i="22"/>
  <c r="F452" i="22"/>
  <c r="E452" i="22"/>
  <c r="D452" i="22"/>
  <c r="C452" i="22"/>
  <c r="F451" i="22"/>
  <c r="E451" i="22"/>
  <c r="D451" i="22"/>
  <c r="C451" i="22"/>
  <c r="F450" i="22"/>
  <c r="E450" i="22"/>
  <c r="D450" i="22"/>
  <c r="C450" i="22"/>
  <c r="F449" i="22"/>
  <c r="E449" i="22"/>
  <c r="D449" i="22"/>
  <c r="C449" i="22"/>
  <c r="F448" i="22"/>
  <c r="E448" i="22"/>
  <c r="D448" i="22"/>
  <c r="C448" i="22"/>
  <c r="F447" i="22"/>
  <c r="E447" i="22"/>
  <c r="D447" i="22"/>
  <c r="C447" i="22"/>
  <c r="F446" i="22"/>
  <c r="E446" i="22"/>
  <c r="D446" i="22"/>
  <c r="C446" i="22"/>
  <c r="F445" i="22"/>
  <c r="E445" i="22"/>
  <c r="D445" i="22"/>
  <c r="C445" i="22"/>
  <c r="F444" i="22"/>
  <c r="E444" i="22"/>
  <c r="D444" i="22"/>
  <c r="C444" i="22"/>
  <c r="F443" i="22"/>
  <c r="E443" i="22"/>
  <c r="D443" i="22"/>
  <c r="C443" i="22"/>
  <c r="F442" i="22"/>
  <c r="E442" i="22"/>
  <c r="D442" i="22"/>
  <c r="C442" i="22"/>
  <c r="F441" i="22"/>
  <c r="E441" i="22"/>
  <c r="D441" i="22"/>
  <c r="C441" i="22"/>
  <c r="F440" i="22"/>
  <c r="E440" i="22"/>
  <c r="D440" i="22"/>
  <c r="C440" i="22"/>
  <c r="F439" i="22"/>
  <c r="E439" i="22"/>
  <c r="D439" i="22"/>
  <c r="C439" i="22"/>
  <c r="F438" i="22"/>
  <c r="E438" i="22"/>
  <c r="D438" i="22"/>
  <c r="C438" i="22"/>
  <c r="F437" i="22"/>
  <c r="E437" i="22"/>
  <c r="D437" i="22"/>
  <c r="C437" i="22"/>
  <c r="F436" i="22"/>
  <c r="E436" i="22"/>
  <c r="D436" i="22"/>
  <c r="C436" i="22"/>
  <c r="F435" i="22"/>
  <c r="E435" i="22"/>
  <c r="D435" i="22"/>
  <c r="C435" i="22"/>
  <c r="F434" i="22"/>
  <c r="E434" i="22"/>
  <c r="D434" i="22"/>
  <c r="C434" i="22"/>
  <c r="F433" i="22"/>
  <c r="E433" i="22"/>
  <c r="D433" i="22"/>
  <c r="C433" i="22"/>
  <c r="F432" i="22"/>
  <c r="E432" i="22"/>
  <c r="D432" i="22"/>
  <c r="C432" i="22"/>
  <c r="F431" i="22"/>
  <c r="E431" i="22"/>
  <c r="D431" i="22"/>
  <c r="C431" i="22"/>
  <c r="F430" i="22"/>
  <c r="E430" i="22"/>
  <c r="D430" i="22"/>
  <c r="C430" i="22"/>
  <c r="F429" i="22"/>
  <c r="E429" i="22"/>
  <c r="D429" i="22"/>
  <c r="C429" i="22"/>
  <c r="F428" i="22"/>
  <c r="E428" i="22"/>
  <c r="D428" i="22"/>
  <c r="C428" i="22"/>
  <c r="F427" i="22"/>
  <c r="E427" i="22"/>
  <c r="D427" i="22"/>
  <c r="C427" i="22"/>
  <c r="F426" i="22"/>
  <c r="E426" i="22"/>
  <c r="D426" i="22"/>
  <c r="C426" i="22"/>
  <c r="F425" i="22"/>
  <c r="E425" i="22"/>
  <c r="D425" i="22"/>
  <c r="C425" i="22"/>
  <c r="F424" i="22"/>
  <c r="E424" i="22"/>
  <c r="D424" i="22"/>
  <c r="C424" i="22"/>
  <c r="F423" i="22"/>
  <c r="E423" i="22"/>
  <c r="D423" i="22"/>
  <c r="C423" i="22"/>
  <c r="F422" i="22"/>
  <c r="E422" i="22"/>
  <c r="D422" i="22"/>
  <c r="C422" i="22"/>
  <c r="F421" i="22"/>
  <c r="E421" i="22"/>
  <c r="D421" i="22"/>
  <c r="C421" i="22"/>
  <c r="F420" i="22"/>
  <c r="E420" i="22"/>
  <c r="D420" i="22"/>
  <c r="C420" i="22"/>
  <c r="F419" i="22"/>
  <c r="E419" i="22"/>
  <c r="D419" i="22"/>
  <c r="C419" i="22"/>
  <c r="F418" i="22"/>
  <c r="E418" i="22"/>
  <c r="D418" i="22"/>
  <c r="C418" i="22"/>
  <c r="F417" i="22"/>
  <c r="E417" i="22"/>
  <c r="D417" i="22"/>
  <c r="C417" i="22"/>
  <c r="F416" i="22"/>
  <c r="E416" i="22"/>
  <c r="D416" i="22"/>
  <c r="C416" i="22"/>
  <c r="F415" i="22"/>
  <c r="E415" i="22"/>
  <c r="D415" i="22"/>
  <c r="C415" i="22"/>
  <c r="F414" i="22"/>
  <c r="E414" i="22"/>
  <c r="D414" i="22"/>
  <c r="C414" i="22"/>
  <c r="F413" i="22"/>
  <c r="E413" i="22"/>
  <c r="D413" i="22"/>
  <c r="C413" i="22"/>
  <c r="F412" i="22"/>
  <c r="E412" i="22"/>
  <c r="D412" i="22"/>
  <c r="C412" i="22"/>
  <c r="F411" i="22"/>
  <c r="E411" i="22"/>
  <c r="D411" i="22"/>
  <c r="C411" i="22"/>
  <c r="F410" i="22"/>
  <c r="E410" i="22"/>
  <c r="D410" i="22"/>
  <c r="C410" i="22"/>
  <c r="F409" i="22"/>
  <c r="E409" i="22"/>
  <c r="D409" i="22"/>
  <c r="C409" i="22"/>
  <c r="F408" i="22"/>
  <c r="E408" i="22"/>
  <c r="D408" i="22"/>
  <c r="C408" i="22"/>
  <c r="F407" i="22"/>
  <c r="E407" i="22"/>
  <c r="D407" i="22"/>
  <c r="C407" i="22"/>
  <c r="F406" i="22"/>
  <c r="E406" i="22"/>
  <c r="D406" i="22"/>
  <c r="C406" i="22"/>
  <c r="F405" i="22"/>
  <c r="E405" i="22"/>
  <c r="D405" i="22"/>
  <c r="C405" i="22"/>
  <c r="F404" i="22"/>
  <c r="E404" i="22"/>
  <c r="D404" i="22"/>
  <c r="C404" i="22"/>
  <c r="F403" i="22"/>
  <c r="E403" i="22"/>
  <c r="D403" i="22"/>
  <c r="C403" i="22"/>
  <c r="F402" i="22"/>
  <c r="E402" i="22"/>
  <c r="D402" i="22"/>
  <c r="C402" i="22"/>
  <c r="F401" i="22"/>
  <c r="E401" i="22"/>
  <c r="D401" i="22"/>
  <c r="C401" i="22"/>
  <c r="F400" i="22"/>
  <c r="E400" i="22"/>
  <c r="D400" i="22"/>
  <c r="C400" i="22"/>
  <c r="F399" i="22"/>
  <c r="E399" i="22"/>
  <c r="D399" i="22"/>
  <c r="C399" i="22"/>
  <c r="F398" i="22"/>
  <c r="E398" i="22"/>
  <c r="D398" i="22"/>
  <c r="C398" i="22"/>
  <c r="F397" i="22"/>
  <c r="E397" i="22"/>
  <c r="D397" i="22"/>
  <c r="C397" i="22"/>
  <c r="F396" i="22"/>
  <c r="E396" i="22"/>
  <c r="D396" i="22"/>
  <c r="C396" i="22"/>
  <c r="F395" i="22"/>
  <c r="E395" i="22"/>
  <c r="D395" i="22"/>
  <c r="C395" i="22"/>
  <c r="F394" i="22"/>
  <c r="E394" i="22"/>
  <c r="D394" i="22"/>
  <c r="C394" i="22"/>
  <c r="F393" i="22"/>
  <c r="E393" i="22"/>
  <c r="D393" i="22"/>
  <c r="C393" i="22"/>
  <c r="F392" i="22"/>
  <c r="E392" i="22"/>
  <c r="D392" i="22"/>
  <c r="C392" i="22"/>
  <c r="F391" i="22"/>
  <c r="E391" i="22"/>
  <c r="D391" i="22"/>
  <c r="C391" i="22"/>
  <c r="F390" i="22"/>
  <c r="E390" i="22"/>
  <c r="D390" i="22"/>
  <c r="C390" i="22"/>
  <c r="F389" i="22"/>
  <c r="E389" i="22"/>
  <c r="D389" i="22"/>
  <c r="C389" i="22"/>
  <c r="F388" i="22"/>
  <c r="E388" i="22"/>
  <c r="D388" i="22"/>
  <c r="C388" i="22"/>
  <c r="F387" i="22"/>
  <c r="E387" i="22"/>
  <c r="D387" i="22"/>
  <c r="C387" i="22"/>
  <c r="F386" i="22"/>
  <c r="E386" i="22"/>
  <c r="D386" i="22"/>
  <c r="C386" i="22"/>
  <c r="F385" i="22"/>
  <c r="E385" i="22"/>
  <c r="D385" i="22"/>
  <c r="C385" i="22"/>
  <c r="F384" i="22"/>
  <c r="E384" i="22"/>
  <c r="D384" i="22"/>
  <c r="C384" i="22"/>
  <c r="F383" i="22"/>
  <c r="E383" i="22"/>
  <c r="D383" i="22"/>
  <c r="C383" i="22"/>
  <c r="F382" i="22"/>
  <c r="E382" i="22"/>
  <c r="D382" i="22"/>
  <c r="C382" i="22"/>
  <c r="F381" i="22"/>
  <c r="E381" i="22"/>
  <c r="D381" i="22"/>
  <c r="C381" i="22"/>
  <c r="F380" i="22"/>
  <c r="E380" i="22"/>
  <c r="D380" i="22"/>
  <c r="C380" i="22"/>
  <c r="F379" i="22"/>
  <c r="E379" i="22"/>
  <c r="D379" i="22"/>
  <c r="C379" i="22"/>
  <c r="F378" i="22"/>
  <c r="E378" i="22"/>
  <c r="D378" i="22"/>
  <c r="C378" i="22"/>
  <c r="F377" i="22"/>
  <c r="E377" i="22"/>
  <c r="D377" i="22"/>
  <c r="C377" i="22"/>
  <c r="F376" i="22"/>
  <c r="E376" i="22"/>
  <c r="D376" i="22"/>
  <c r="C376" i="22"/>
  <c r="F375" i="22"/>
  <c r="E375" i="22"/>
  <c r="D375" i="22"/>
  <c r="C375" i="22"/>
  <c r="F374" i="22"/>
  <c r="E374" i="22"/>
  <c r="D374" i="22"/>
  <c r="C374" i="22"/>
  <c r="F373" i="22"/>
  <c r="E373" i="22"/>
  <c r="D373" i="22"/>
  <c r="C373" i="22"/>
  <c r="F372" i="22"/>
  <c r="E372" i="22"/>
  <c r="D372" i="22"/>
  <c r="C372" i="22"/>
  <c r="F371" i="22"/>
  <c r="E371" i="22"/>
  <c r="D371" i="22"/>
  <c r="C371" i="22"/>
  <c r="F370" i="22"/>
  <c r="E370" i="22"/>
  <c r="D370" i="22"/>
  <c r="C370" i="22"/>
  <c r="F369" i="22"/>
  <c r="E369" i="22"/>
  <c r="D369" i="22"/>
  <c r="C369" i="22"/>
  <c r="F368" i="22"/>
  <c r="E368" i="22"/>
  <c r="D368" i="22"/>
  <c r="C368" i="22"/>
  <c r="F367" i="22"/>
  <c r="E367" i="22"/>
  <c r="D367" i="22"/>
  <c r="C367" i="22"/>
  <c r="F366" i="22"/>
  <c r="E366" i="22"/>
  <c r="D366" i="22"/>
  <c r="C366" i="22"/>
  <c r="F365" i="22"/>
  <c r="E365" i="22"/>
  <c r="D365" i="22"/>
  <c r="C365" i="22"/>
  <c r="F364" i="22"/>
  <c r="E364" i="22"/>
  <c r="D364" i="22"/>
  <c r="C364" i="22"/>
  <c r="F363" i="22"/>
  <c r="E363" i="22"/>
  <c r="D363" i="22"/>
  <c r="C363" i="22"/>
  <c r="F362" i="22"/>
  <c r="E362" i="22"/>
  <c r="D362" i="22"/>
  <c r="C362" i="22"/>
  <c r="F361" i="22"/>
  <c r="E361" i="22"/>
  <c r="D361" i="22"/>
  <c r="C361" i="22"/>
  <c r="F360" i="22"/>
  <c r="E360" i="22"/>
  <c r="D360" i="22"/>
  <c r="C360" i="22"/>
  <c r="F359" i="22"/>
  <c r="E359" i="22"/>
  <c r="D359" i="22"/>
  <c r="C359" i="22"/>
  <c r="F358" i="22"/>
  <c r="E358" i="22"/>
  <c r="D358" i="22"/>
  <c r="C358" i="22"/>
  <c r="F357" i="22"/>
  <c r="E357" i="22"/>
  <c r="D357" i="22"/>
  <c r="C357" i="22"/>
  <c r="F356" i="22"/>
  <c r="E356" i="22"/>
  <c r="D356" i="22"/>
  <c r="C356" i="22"/>
  <c r="F355" i="22"/>
  <c r="E355" i="22"/>
  <c r="D355" i="22"/>
  <c r="C355" i="22"/>
  <c r="F354" i="22"/>
  <c r="E354" i="22"/>
  <c r="D354" i="22"/>
  <c r="C354" i="22"/>
  <c r="F353" i="22"/>
  <c r="E353" i="22"/>
  <c r="D353" i="22"/>
  <c r="C353" i="22"/>
  <c r="F352" i="22"/>
  <c r="E352" i="22"/>
  <c r="D352" i="22"/>
  <c r="C352" i="22"/>
  <c r="F351" i="22"/>
  <c r="E351" i="22"/>
  <c r="D351" i="22"/>
  <c r="C351" i="22"/>
  <c r="F350" i="22"/>
  <c r="E350" i="22"/>
  <c r="D350" i="22"/>
  <c r="C350" i="22"/>
  <c r="F349" i="22"/>
  <c r="E349" i="22"/>
  <c r="D349" i="22"/>
  <c r="C349" i="22"/>
  <c r="F348" i="22"/>
  <c r="E348" i="22"/>
  <c r="D348" i="22"/>
  <c r="C348" i="22"/>
  <c r="F347" i="22"/>
  <c r="E347" i="22"/>
  <c r="D347" i="22"/>
  <c r="C347" i="22"/>
  <c r="F346" i="22"/>
  <c r="E346" i="22"/>
  <c r="D346" i="22"/>
  <c r="C346" i="22"/>
  <c r="F345" i="22"/>
  <c r="E345" i="22"/>
  <c r="D345" i="22"/>
  <c r="C345" i="22"/>
  <c r="F344" i="22"/>
  <c r="E344" i="22"/>
  <c r="D344" i="22"/>
  <c r="C344" i="22"/>
  <c r="F343" i="22"/>
  <c r="E343" i="22"/>
  <c r="D343" i="22"/>
  <c r="C343" i="22"/>
  <c r="F342" i="22"/>
  <c r="E342" i="22"/>
  <c r="D342" i="22"/>
  <c r="C342" i="22"/>
  <c r="F341" i="22"/>
  <c r="E341" i="22"/>
  <c r="D341" i="22"/>
  <c r="C341" i="22"/>
  <c r="F340" i="22"/>
  <c r="E340" i="22"/>
  <c r="D340" i="22"/>
  <c r="C340" i="22"/>
  <c r="F339" i="22"/>
  <c r="E339" i="22"/>
  <c r="D339" i="22"/>
  <c r="C339" i="22"/>
  <c r="F338" i="22"/>
  <c r="E338" i="22"/>
  <c r="D338" i="22"/>
  <c r="C338" i="22"/>
  <c r="F337" i="22"/>
  <c r="E337" i="22"/>
  <c r="D337" i="22"/>
  <c r="C337" i="22"/>
  <c r="F336" i="22"/>
  <c r="E336" i="22"/>
  <c r="D336" i="22"/>
  <c r="C336" i="22"/>
  <c r="F335" i="22"/>
  <c r="E335" i="22"/>
  <c r="D335" i="22"/>
  <c r="C335" i="22"/>
  <c r="F334" i="22"/>
  <c r="E334" i="22"/>
  <c r="D334" i="22"/>
  <c r="C334" i="22"/>
  <c r="F333" i="22"/>
  <c r="E333" i="22"/>
  <c r="D333" i="22"/>
  <c r="C333" i="22"/>
  <c r="F332" i="22"/>
  <c r="E332" i="22"/>
  <c r="D332" i="22"/>
  <c r="C332" i="22"/>
  <c r="F331" i="22"/>
  <c r="E331" i="22"/>
  <c r="D331" i="22"/>
  <c r="C331" i="22"/>
  <c r="F330" i="22"/>
  <c r="E330" i="22"/>
  <c r="D330" i="22"/>
  <c r="C330" i="22"/>
  <c r="F329" i="22"/>
  <c r="E329" i="22"/>
  <c r="D329" i="22"/>
  <c r="C329" i="22"/>
  <c r="F328" i="22"/>
  <c r="E328" i="22"/>
  <c r="D328" i="22"/>
  <c r="C328" i="22"/>
  <c r="F327" i="22"/>
  <c r="E327" i="22"/>
  <c r="D327" i="22"/>
  <c r="C327" i="22"/>
  <c r="F326" i="22"/>
  <c r="E326" i="22"/>
  <c r="D326" i="22"/>
  <c r="C326" i="22"/>
  <c r="F325" i="22"/>
  <c r="E325" i="22"/>
  <c r="D325" i="22"/>
  <c r="C325" i="22"/>
  <c r="F324" i="22"/>
  <c r="E324" i="22"/>
  <c r="D324" i="22"/>
  <c r="C324" i="22"/>
  <c r="F323" i="22"/>
  <c r="E323" i="22"/>
  <c r="D323" i="22"/>
  <c r="C323" i="22"/>
  <c r="F322" i="22"/>
  <c r="E322" i="22"/>
  <c r="D322" i="22"/>
  <c r="C322" i="22"/>
  <c r="F321" i="22"/>
  <c r="E321" i="22"/>
  <c r="D321" i="22"/>
  <c r="C321" i="22"/>
  <c r="F320" i="22"/>
  <c r="E320" i="22"/>
  <c r="D320" i="22"/>
  <c r="C320" i="22"/>
  <c r="F319" i="22"/>
  <c r="E319" i="22"/>
  <c r="D319" i="22"/>
  <c r="C319" i="22"/>
  <c r="F318" i="22"/>
  <c r="E318" i="22"/>
  <c r="D318" i="22"/>
  <c r="C318" i="22"/>
  <c r="F317" i="22"/>
  <c r="E317" i="22"/>
  <c r="D317" i="22"/>
  <c r="C317" i="22"/>
  <c r="F316" i="22"/>
  <c r="E316" i="22"/>
  <c r="D316" i="22"/>
  <c r="C316" i="22"/>
  <c r="F315" i="22"/>
  <c r="E315" i="22"/>
  <c r="D315" i="22"/>
  <c r="C315" i="22"/>
  <c r="F314" i="22"/>
  <c r="E314" i="22"/>
  <c r="D314" i="22"/>
  <c r="C314" i="22"/>
  <c r="F313" i="22"/>
  <c r="E313" i="22"/>
  <c r="D313" i="22"/>
  <c r="C313" i="22"/>
  <c r="F312" i="22"/>
  <c r="E312" i="22"/>
  <c r="D312" i="22"/>
  <c r="C312" i="22"/>
  <c r="F311" i="22"/>
  <c r="E311" i="22"/>
  <c r="D311" i="22"/>
  <c r="C311" i="22"/>
  <c r="F310" i="22"/>
  <c r="E310" i="22"/>
  <c r="D310" i="22"/>
  <c r="C310" i="22"/>
  <c r="F309" i="22"/>
  <c r="E309" i="22"/>
  <c r="D309" i="22"/>
  <c r="C309" i="22"/>
  <c r="F308" i="22"/>
  <c r="E308" i="22"/>
  <c r="D308" i="22"/>
  <c r="C308" i="22"/>
  <c r="F307" i="22"/>
  <c r="E307" i="22"/>
  <c r="D307" i="22"/>
  <c r="C307" i="22"/>
  <c r="F306" i="22"/>
  <c r="E306" i="22"/>
  <c r="D306" i="22"/>
  <c r="C306" i="22"/>
  <c r="F305" i="22"/>
  <c r="E305" i="22"/>
  <c r="D305" i="22"/>
  <c r="C305" i="22"/>
  <c r="F304" i="22"/>
  <c r="E304" i="22"/>
  <c r="D304" i="22"/>
  <c r="C304" i="22"/>
  <c r="F303" i="22"/>
  <c r="E303" i="22"/>
  <c r="D303" i="22"/>
  <c r="C303" i="22"/>
  <c r="F302" i="22"/>
  <c r="E302" i="22"/>
  <c r="D302" i="22"/>
  <c r="C302" i="22"/>
  <c r="F301" i="22"/>
  <c r="E301" i="22"/>
  <c r="D301" i="22"/>
  <c r="C301" i="22"/>
  <c r="F300" i="22"/>
  <c r="E300" i="22"/>
  <c r="D300" i="22"/>
  <c r="C300" i="22"/>
  <c r="F299" i="22"/>
  <c r="E299" i="22"/>
  <c r="D299" i="22"/>
  <c r="C299" i="22"/>
  <c r="F298" i="22"/>
  <c r="E298" i="22"/>
  <c r="D298" i="22"/>
  <c r="C298" i="22"/>
  <c r="F297" i="22"/>
  <c r="E297" i="22"/>
  <c r="D297" i="22"/>
  <c r="C297" i="22"/>
  <c r="F296" i="22"/>
  <c r="E296" i="22"/>
  <c r="D296" i="22"/>
  <c r="C296" i="22"/>
  <c r="F295" i="22"/>
  <c r="E295" i="22"/>
  <c r="D295" i="22"/>
  <c r="C295" i="22"/>
  <c r="F294" i="22"/>
  <c r="E294" i="22"/>
  <c r="D294" i="22"/>
  <c r="C294" i="22"/>
  <c r="F293" i="22"/>
  <c r="E293" i="22"/>
  <c r="D293" i="22"/>
  <c r="C293" i="22"/>
  <c r="F292" i="22"/>
  <c r="E292" i="22"/>
  <c r="D292" i="22"/>
  <c r="C292" i="22"/>
  <c r="F291" i="22"/>
  <c r="E291" i="22"/>
  <c r="D291" i="22"/>
  <c r="C291" i="22"/>
  <c r="F290" i="22"/>
  <c r="E290" i="22"/>
  <c r="D290" i="22"/>
  <c r="C290" i="22"/>
  <c r="F289" i="22"/>
  <c r="E289" i="22"/>
  <c r="D289" i="22"/>
  <c r="C289" i="22"/>
  <c r="F288" i="22"/>
  <c r="E288" i="22"/>
  <c r="D288" i="22"/>
  <c r="C288" i="22"/>
  <c r="F287" i="22"/>
  <c r="E287" i="22"/>
  <c r="D287" i="22"/>
  <c r="C287" i="22"/>
  <c r="F286" i="22"/>
  <c r="E286" i="22"/>
  <c r="D286" i="22"/>
  <c r="C286" i="22"/>
  <c r="F285" i="22"/>
  <c r="E285" i="22"/>
  <c r="D285" i="22"/>
  <c r="C285" i="22"/>
  <c r="F284" i="22"/>
  <c r="E284" i="22"/>
  <c r="D284" i="22"/>
  <c r="C284" i="22"/>
  <c r="F283" i="22"/>
  <c r="E283" i="22"/>
  <c r="D283" i="22"/>
  <c r="C283" i="22"/>
  <c r="F282" i="22"/>
  <c r="E282" i="22"/>
  <c r="D282" i="22"/>
  <c r="C282" i="22"/>
  <c r="F281" i="22"/>
  <c r="E281" i="22"/>
  <c r="D281" i="22"/>
  <c r="C281" i="22"/>
  <c r="F280" i="22"/>
  <c r="E280" i="22"/>
  <c r="D280" i="22"/>
  <c r="C280" i="22"/>
  <c r="F279" i="22"/>
  <c r="E279" i="22"/>
  <c r="D279" i="22"/>
  <c r="C279" i="22"/>
  <c r="F278" i="22"/>
  <c r="E278" i="22"/>
  <c r="D278" i="22"/>
  <c r="C278" i="22"/>
  <c r="F277" i="22"/>
  <c r="E277" i="22"/>
  <c r="D277" i="22"/>
  <c r="C277" i="22"/>
  <c r="F276" i="22"/>
  <c r="E276" i="22"/>
  <c r="D276" i="22"/>
  <c r="C276" i="22"/>
  <c r="F275" i="22"/>
  <c r="E275" i="22"/>
  <c r="D275" i="22"/>
  <c r="C275" i="22"/>
  <c r="F274" i="22"/>
  <c r="E274" i="22"/>
  <c r="D274" i="22"/>
  <c r="C274" i="22"/>
  <c r="F273" i="22"/>
  <c r="E273" i="22"/>
  <c r="D273" i="22"/>
  <c r="C273" i="22"/>
  <c r="F272" i="22"/>
  <c r="E272" i="22"/>
  <c r="D272" i="22"/>
  <c r="C272" i="22"/>
  <c r="F271" i="22"/>
  <c r="E271" i="22"/>
  <c r="D271" i="22"/>
  <c r="C271" i="22"/>
  <c r="F270" i="22"/>
  <c r="E270" i="22"/>
  <c r="D270" i="22"/>
  <c r="C270" i="22"/>
  <c r="F269" i="22"/>
  <c r="E269" i="22"/>
  <c r="D269" i="22"/>
  <c r="C269" i="22"/>
  <c r="F268" i="22"/>
  <c r="E268" i="22"/>
  <c r="D268" i="22"/>
  <c r="C268" i="22"/>
  <c r="F267" i="22"/>
  <c r="E267" i="22"/>
  <c r="D267" i="22"/>
  <c r="C267" i="22"/>
  <c r="F266" i="22"/>
  <c r="E266" i="22"/>
  <c r="D266" i="22"/>
  <c r="C266" i="22"/>
  <c r="F265" i="22"/>
  <c r="E265" i="22"/>
  <c r="D265" i="22"/>
  <c r="C265" i="22"/>
  <c r="F264" i="22"/>
  <c r="E264" i="22"/>
  <c r="D264" i="22"/>
  <c r="C264" i="22"/>
  <c r="F263" i="22"/>
  <c r="E263" i="22"/>
  <c r="D263" i="22"/>
  <c r="C263" i="22"/>
  <c r="F262" i="22"/>
  <c r="E262" i="22"/>
  <c r="D262" i="22"/>
  <c r="C262" i="22"/>
  <c r="F261" i="22"/>
  <c r="E261" i="22"/>
  <c r="D261" i="22"/>
  <c r="C261" i="22"/>
  <c r="F260" i="22"/>
  <c r="E260" i="22"/>
  <c r="D260" i="22"/>
  <c r="C260" i="22"/>
  <c r="F259" i="22"/>
  <c r="E259" i="22"/>
  <c r="D259" i="22"/>
  <c r="C259" i="22"/>
  <c r="F258" i="22"/>
  <c r="E258" i="22"/>
  <c r="D258" i="22"/>
  <c r="C258" i="22"/>
  <c r="F257" i="22"/>
  <c r="E257" i="22"/>
  <c r="D257" i="22"/>
  <c r="C257" i="22"/>
  <c r="F256" i="22"/>
  <c r="E256" i="22"/>
  <c r="D256" i="22"/>
  <c r="C256" i="22"/>
  <c r="F255" i="22"/>
  <c r="E255" i="22"/>
  <c r="D255" i="22"/>
  <c r="C255" i="22"/>
  <c r="F254" i="22"/>
  <c r="E254" i="22"/>
  <c r="D254" i="22"/>
  <c r="C254" i="22"/>
  <c r="F253" i="22"/>
  <c r="E253" i="22"/>
  <c r="D253" i="22"/>
  <c r="C253" i="22"/>
  <c r="F252" i="22"/>
  <c r="E252" i="22"/>
  <c r="D252" i="22"/>
  <c r="C252" i="22"/>
  <c r="F251" i="22"/>
  <c r="E251" i="22"/>
  <c r="D251" i="22"/>
  <c r="C251" i="22"/>
  <c r="F250" i="22"/>
  <c r="E250" i="22"/>
  <c r="D250" i="22"/>
  <c r="C250" i="22"/>
  <c r="F249" i="22"/>
  <c r="E249" i="22"/>
  <c r="D249" i="22"/>
  <c r="C249" i="22"/>
  <c r="F248" i="22"/>
  <c r="E248" i="22"/>
  <c r="D248" i="22"/>
  <c r="C248" i="22"/>
  <c r="F247" i="22"/>
  <c r="E247" i="22"/>
  <c r="D247" i="22"/>
  <c r="C247" i="22"/>
  <c r="F246" i="22"/>
  <c r="E246" i="22"/>
  <c r="D246" i="22"/>
  <c r="C246" i="22"/>
  <c r="F245" i="22"/>
  <c r="E245" i="22"/>
  <c r="D245" i="22"/>
  <c r="C245" i="22"/>
  <c r="F244" i="22"/>
  <c r="E244" i="22"/>
  <c r="D244" i="22"/>
  <c r="C244" i="22"/>
  <c r="F243" i="22"/>
  <c r="E243" i="22"/>
  <c r="D243" i="22"/>
  <c r="C243" i="22"/>
  <c r="F242" i="22"/>
  <c r="E242" i="22"/>
  <c r="D242" i="22"/>
  <c r="C242" i="22"/>
  <c r="F241" i="22"/>
  <c r="E241" i="22"/>
  <c r="D241" i="22"/>
  <c r="C241" i="22"/>
  <c r="F240" i="22"/>
  <c r="E240" i="22"/>
  <c r="D240" i="22"/>
  <c r="C240" i="22"/>
  <c r="F239" i="22"/>
  <c r="E239" i="22"/>
  <c r="D239" i="22"/>
  <c r="C239" i="22"/>
  <c r="F238" i="22"/>
  <c r="E238" i="22"/>
  <c r="D238" i="22"/>
  <c r="C238" i="22"/>
  <c r="F237" i="22"/>
  <c r="E237" i="22"/>
  <c r="D237" i="22"/>
  <c r="C237" i="22"/>
  <c r="F236" i="22"/>
  <c r="E236" i="22"/>
  <c r="D236" i="22"/>
  <c r="C236" i="22"/>
  <c r="F235" i="22"/>
  <c r="E235" i="22"/>
  <c r="D235" i="22"/>
  <c r="C235" i="22"/>
  <c r="F234" i="22"/>
  <c r="E234" i="22"/>
  <c r="D234" i="22"/>
  <c r="C234" i="22"/>
  <c r="F233" i="22"/>
  <c r="E233" i="22"/>
  <c r="D233" i="22"/>
  <c r="C233" i="22"/>
  <c r="F232" i="22"/>
  <c r="E232" i="22"/>
  <c r="D232" i="22"/>
  <c r="C232" i="22"/>
  <c r="F231" i="22"/>
  <c r="E231" i="22"/>
  <c r="D231" i="22"/>
  <c r="C231" i="22"/>
  <c r="F230" i="22"/>
  <c r="E230" i="22"/>
  <c r="D230" i="22"/>
  <c r="C230" i="22"/>
  <c r="F229" i="22"/>
  <c r="E229" i="22"/>
  <c r="D229" i="22"/>
  <c r="C229" i="22"/>
  <c r="F228" i="22"/>
  <c r="E228" i="22"/>
  <c r="D228" i="22"/>
  <c r="C228" i="22"/>
  <c r="F227" i="22"/>
  <c r="E227" i="22"/>
  <c r="D227" i="22"/>
  <c r="C227" i="22"/>
  <c r="F226" i="22"/>
  <c r="E226" i="22"/>
  <c r="D226" i="22"/>
  <c r="C226" i="22"/>
  <c r="F225" i="22"/>
  <c r="E225" i="22"/>
  <c r="D225" i="22"/>
  <c r="C225" i="22"/>
  <c r="F224" i="22"/>
  <c r="E224" i="22"/>
  <c r="D224" i="22"/>
  <c r="C224" i="22"/>
  <c r="F223" i="22"/>
  <c r="E223" i="22"/>
  <c r="D223" i="22"/>
  <c r="C223" i="22"/>
  <c r="F222" i="22"/>
  <c r="E222" i="22"/>
  <c r="D222" i="22"/>
  <c r="C222" i="22"/>
  <c r="F221" i="22"/>
  <c r="E221" i="22"/>
  <c r="D221" i="22"/>
  <c r="C221" i="22"/>
  <c r="F220" i="22"/>
  <c r="E220" i="22"/>
  <c r="D220" i="22"/>
  <c r="C220" i="22"/>
  <c r="F219" i="22"/>
  <c r="E219" i="22"/>
  <c r="D219" i="22"/>
  <c r="C219" i="22"/>
  <c r="F218" i="22"/>
  <c r="E218" i="22"/>
  <c r="D218" i="22"/>
  <c r="C218" i="22"/>
  <c r="F217" i="22"/>
  <c r="E217" i="22"/>
  <c r="D217" i="22"/>
  <c r="C217" i="22"/>
  <c r="F216" i="22"/>
  <c r="E216" i="22"/>
  <c r="D216" i="22"/>
  <c r="C216" i="22"/>
  <c r="F215" i="22"/>
  <c r="E215" i="22"/>
  <c r="D215" i="22"/>
  <c r="C215" i="22"/>
  <c r="F214" i="22"/>
  <c r="E214" i="22"/>
  <c r="D214" i="22"/>
  <c r="C214" i="22"/>
  <c r="F213" i="22"/>
  <c r="E213" i="22"/>
  <c r="D213" i="22"/>
  <c r="C213" i="22"/>
  <c r="F212" i="22"/>
  <c r="E212" i="22"/>
  <c r="D212" i="22"/>
  <c r="C212" i="22"/>
  <c r="F211" i="22"/>
  <c r="E211" i="22"/>
  <c r="D211" i="22"/>
  <c r="C211" i="22"/>
  <c r="F210" i="22"/>
  <c r="E210" i="22"/>
  <c r="D210" i="22"/>
  <c r="C210" i="22"/>
  <c r="F209" i="22"/>
  <c r="E209" i="22"/>
  <c r="D209" i="22"/>
  <c r="C209" i="22"/>
  <c r="F208" i="22"/>
  <c r="E208" i="22"/>
  <c r="D208" i="22"/>
  <c r="C208" i="22"/>
  <c r="F207" i="22"/>
  <c r="E207" i="22"/>
  <c r="D207" i="22"/>
  <c r="C207" i="22"/>
  <c r="F206" i="22"/>
  <c r="E206" i="22"/>
  <c r="D206" i="22"/>
  <c r="C206" i="22"/>
  <c r="F205" i="22"/>
  <c r="E205" i="22"/>
  <c r="D205" i="22"/>
  <c r="C205" i="22"/>
  <c r="F204" i="22"/>
  <c r="E204" i="22"/>
  <c r="D204" i="22"/>
  <c r="C204" i="22"/>
  <c r="F203" i="22"/>
  <c r="E203" i="22"/>
  <c r="D203" i="22"/>
  <c r="C203" i="22"/>
  <c r="F202" i="22"/>
  <c r="E202" i="22"/>
  <c r="D202" i="22"/>
  <c r="C202" i="22"/>
  <c r="F201" i="22"/>
  <c r="E201" i="22"/>
  <c r="D201" i="22"/>
  <c r="C201" i="22"/>
  <c r="F200" i="22"/>
  <c r="E200" i="22"/>
  <c r="D200" i="22"/>
  <c r="C200" i="22"/>
  <c r="F199" i="22"/>
  <c r="E199" i="22"/>
  <c r="D199" i="22"/>
  <c r="C199" i="22"/>
  <c r="F198" i="22"/>
  <c r="E198" i="22"/>
  <c r="D198" i="22"/>
  <c r="C198" i="22"/>
  <c r="F197" i="22"/>
  <c r="E197" i="22"/>
  <c r="D197" i="22"/>
  <c r="C197" i="22"/>
  <c r="F196" i="22"/>
  <c r="E196" i="22"/>
  <c r="D196" i="22"/>
  <c r="C196" i="22"/>
  <c r="F195" i="22"/>
  <c r="E195" i="22"/>
  <c r="D195" i="22"/>
  <c r="C195" i="22"/>
  <c r="F194" i="22"/>
  <c r="E194" i="22"/>
  <c r="D194" i="22"/>
  <c r="C194" i="22"/>
  <c r="F193" i="22"/>
  <c r="E193" i="22"/>
  <c r="D193" i="22"/>
  <c r="C193" i="22"/>
  <c r="F192" i="22"/>
  <c r="E192" i="22"/>
  <c r="D192" i="22"/>
  <c r="C192" i="22"/>
  <c r="F191" i="22"/>
  <c r="E191" i="22"/>
  <c r="D191" i="22"/>
  <c r="C191" i="22"/>
  <c r="F190" i="22"/>
  <c r="E190" i="22"/>
  <c r="D190" i="22"/>
  <c r="C190" i="22"/>
  <c r="F189" i="22"/>
  <c r="E189" i="22"/>
  <c r="D189" i="22"/>
  <c r="C189" i="22"/>
  <c r="F188" i="22"/>
  <c r="E188" i="22"/>
  <c r="D188" i="22"/>
  <c r="C188" i="22"/>
  <c r="F187" i="22"/>
  <c r="E187" i="22"/>
  <c r="D187" i="22"/>
  <c r="C187" i="22"/>
  <c r="F186" i="22"/>
  <c r="E186" i="22"/>
  <c r="D186" i="22"/>
  <c r="C186" i="22"/>
  <c r="F185" i="22"/>
  <c r="E185" i="22"/>
  <c r="D185" i="22"/>
  <c r="C185" i="22"/>
  <c r="F184" i="22"/>
  <c r="E184" i="22"/>
  <c r="D184" i="22"/>
  <c r="C184" i="22"/>
  <c r="F183" i="22"/>
  <c r="E183" i="22"/>
  <c r="D183" i="22"/>
  <c r="C183" i="22"/>
  <c r="F182" i="22"/>
  <c r="E182" i="22"/>
  <c r="D182" i="22"/>
  <c r="C182" i="22"/>
  <c r="F181" i="22"/>
  <c r="E181" i="22"/>
  <c r="D181" i="22"/>
  <c r="C181" i="22"/>
  <c r="F180" i="22"/>
  <c r="E180" i="22"/>
  <c r="D180" i="22"/>
  <c r="C180" i="22"/>
  <c r="F179" i="22"/>
  <c r="E179" i="22"/>
  <c r="D179" i="22"/>
  <c r="C179" i="22"/>
  <c r="F178" i="22"/>
  <c r="E178" i="22"/>
  <c r="D178" i="22"/>
  <c r="C178" i="22"/>
  <c r="F177" i="22"/>
  <c r="E177" i="22"/>
  <c r="D177" i="22"/>
  <c r="C177" i="22"/>
  <c r="F176" i="22"/>
  <c r="E176" i="22"/>
  <c r="D176" i="22"/>
  <c r="C176" i="22"/>
  <c r="F175" i="22"/>
  <c r="E175" i="22"/>
  <c r="D175" i="22"/>
  <c r="C175" i="22"/>
  <c r="F174" i="22"/>
  <c r="E174" i="22"/>
  <c r="D174" i="22"/>
  <c r="C174" i="22"/>
  <c r="F173" i="22"/>
  <c r="E173" i="22"/>
  <c r="D173" i="22"/>
  <c r="C173" i="22"/>
  <c r="F172" i="22"/>
  <c r="E172" i="22"/>
  <c r="D172" i="22"/>
  <c r="C172" i="22"/>
  <c r="F171" i="22"/>
  <c r="E171" i="22"/>
  <c r="D171" i="22"/>
  <c r="C171" i="22"/>
  <c r="F170" i="22"/>
  <c r="E170" i="22"/>
  <c r="D170" i="22"/>
  <c r="C170" i="22"/>
  <c r="F169" i="22"/>
  <c r="E169" i="22"/>
  <c r="D169" i="22"/>
  <c r="C169" i="22"/>
  <c r="F168" i="22"/>
  <c r="E168" i="22"/>
  <c r="D168" i="22"/>
  <c r="C168" i="22"/>
  <c r="F167" i="22"/>
  <c r="E167" i="22"/>
  <c r="D167" i="22"/>
  <c r="C167" i="22"/>
  <c r="F166" i="22"/>
  <c r="E166" i="22"/>
  <c r="D166" i="22"/>
  <c r="C166" i="22"/>
  <c r="F165" i="22"/>
  <c r="E165" i="22"/>
  <c r="D165" i="22"/>
  <c r="C165" i="22"/>
  <c r="F164" i="22"/>
  <c r="E164" i="22"/>
  <c r="D164" i="22"/>
  <c r="C164" i="22"/>
  <c r="F163" i="22"/>
  <c r="E163" i="22"/>
  <c r="D163" i="22"/>
  <c r="C163" i="22"/>
  <c r="F162" i="22"/>
  <c r="E162" i="22"/>
  <c r="D162" i="22"/>
  <c r="C162" i="22"/>
  <c r="F161" i="22"/>
  <c r="E161" i="22"/>
  <c r="D161" i="22"/>
  <c r="C161" i="22"/>
  <c r="F160" i="22"/>
  <c r="E160" i="22"/>
  <c r="D160" i="22"/>
  <c r="C160" i="22"/>
  <c r="F159" i="22"/>
  <c r="E159" i="22"/>
  <c r="D159" i="22"/>
  <c r="C159" i="22"/>
  <c r="F158" i="22"/>
  <c r="E158" i="22"/>
  <c r="D158" i="22"/>
  <c r="C158" i="22"/>
  <c r="F157" i="22"/>
  <c r="E157" i="22"/>
  <c r="D157" i="22"/>
  <c r="C157" i="22"/>
  <c r="F156" i="22"/>
  <c r="E156" i="22"/>
  <c r="D156" i="22"/>
  <c r="C156" i="22"/>
  <c r="F155" i="22"/>
  <c r="E155" i="22"/>
  <c r="D155" i="22"/>
  <c r="C155" i="22"/>
  <c r="F154" i="22"/>
  <c r="E154" i="22"/>
  <c r="D154" i="22"/>
  <c r="C154" i="22"/>
  <c r="F153" i="22"/>
  <c r="E153" i="22"/>
  <c r="D153" i="22"/>
  <c r="C153" i="22"/>
  <c r="F152" i="22"/>
  <c r="E152" i="22"/>
  <c r="D152" i="22"/>
  <c r="C152" i="22"/>
  <c r="F151" i="22"/>
  <c r="E151" i="22"/>
  <c r="D151" i="22"/>
  <c r="C151" i="22"/>
  <c r="F150" i="22"/>
  <c r="E150" i="22"/>
  <c r="D150" i="22"/>
  <c r="C150" i="22"/>
  <c r="F149" i="22"/>
  <c r="E149" i="22"/>
  <c r="D149" i="22"/>
  <c r="C149" i="22"/>
  <c r="F148" i="22"/>
  <c r="E148" i="22"/>
  <c r="D148" i="22"/>
  <c r="C148" i="22"/>
  <c r="F147" i="22"/>
  <c r="E147" i="22"/>
  <c r="D147" i="22"/>
  <c r="C147" i="22"/>
  <c r="F146" i="22"/>
  <c r="E146" i="22"/>
  <c r="D146" i="22"/>
  <c r="C146" i="22"/>
  <c r="F145" i="22"/>
  <c r="E145" i="22"/>
  <c r="D145" i="22"/>
  <c r="C145" i="22"/>
  <c r="F144" i="22"/>
  <c r="E144" i="22"/>
  <c r="D144" i="22"/>
  <c r="C144" i="22"/>
  <c r="F143" i="22"/>
  <c r="E143" i="22"/>
  <c r="D143" i="22"/>
  <c r="C143" i="22"/>
  <c r="F142" i="22"/>
  <c r="E142" i="22"/>
  <c r="D142" i="22"/>
  <c r="C142" i="22"/>
  <c r="F141" i="22"/>
  <c r="E141" i="22"/>
  <c r="D141" i="22"/>
  <c r="C141" i="22"/>
  <c r="F140" i="22"/>
  <c r="E140" i="22"/>
  <c r="D140" i="22"/>
  <c r="C140" i="22"/>
  <c r="F139" i="22"/>
  <c r="E139" i="22"/>
  <c r="D139" i="22"/>
  <c r="C139" i="22"/>
  <c r="F138" i="22"/>
  <c r="E138" i="22"/>
  <c r="D138" i="22"/>
  <c r="C138" i="22"/>
  <c r="F137" i="22"/>
  <c r="E137" i="22"/>
  <c r="D137" i="22"/>
  <c r="C137" i="22"/>
  <c r="F136" i="22"/>
  <c r="E136" i="22"/>
  <c r="D136" i="22"/>
  <c r="C136" i="22"/>
  <c r="F135" i="22"/>
  <c r="E135" i="22"/>
  <c r="D135" i="22"/>
  <c r="C135" i="22"/>
  <c r="F134" i="22"/>
  <c r="E134" i="22"/>
  <c r="D134" i="22"/>
  <c r="C134" i="22"/>
  <c r="F133" i="22"/>
  <c r="E133" i="22"/>
  <c r="D133" i="22"/>
  <c r="C133" i="22"/>
  <c r="F132" i="22"/>
  <c r="E132" i="22"/>
  <c r="D132" i="22"/>
  <c r="C132" i="22"/>
  <c r="F131" i="22"/>
  <c r="E131" i="22"/>
  <c r="D131" i="22"/>
  <c r="C131" i="22"/>
  <c r="F130" i="22"/>
  <c r="E130" i="22"/>
  <c r="D130" i="22"/>
  <c r="C130" i="22"/>
  <c r="F129" i="22"/>
  <c r="E129" i="22"/>
  <c r="D129" i="22"/>
  <c r="C129" i="22"/>
  <c r="F128" i="22"/>
  <c r="E128" i="22"/>
  <c r="D128" i="22"/>
  <c r="C128" i="22"/>
  <c r="F127" i="22"/>
  <c r="E127" i="22"/>
  <c r="D127" i="22"/>
  <c r="C127" i="22"/>
  <c r="F126" i="22"/>
  <c r="E126" i="22"/>
  <c r="D126" i="22"/>
  <c r="C126" i="22"/>
  <c r="F125" i="22"/>
  <c r="E125" i="22"/>
  <c r="D125" i="22"/>
  <c r="C125" i="22"/>
  <c r="F124" i="22"/>
  <c r="E124" i="22"/>
  <c r="D124" i="22"/>
  <c r="C124" i="22"/>
  <c r="F123" i="22"/>
  <c r="E123" i="22"/>
  <c r="D123" i="22"/>
  <c r="C123" i="22"/>
  <c r="F122" i="22"/>
  <c r="E122" i="22"/>
  <c r="D122" i="22"/>
  <c r="C122" i="22"/>
  <c r="F121" i="22"/>
  <c r="E121" i="22"/>
  <c r="D121" i="22"/>
  <c r="C121" i="22"/>
  <c r="F120" i="22"/>
  <c r="E120" i="22"/>
  <c r="D120" i="22"/>
  <c r="C120" i="22"/>
  <c r="F119" i="22"/>
  <c r="E119" i="22"/>
  <c r="D119" i="22"/>
  <c r="C119" i="22"/>
  <c r="F118" i="22"/>
  <c r="E118" i="22"/>
  <c r="D118" i="22"/>
  <c r="C118" i="22"/>
  <c r="F117" i="22"/>
  <c r="E117" i="22"/>
  <c r="D117" i="22"/>
  <c r="C117" i="22"/>
  <c r="F116" i="22"/>
  <c r="E116" i="22"/>
  <c r="D116" i="22"/>
  <c r="C116" i="22"/>
  <c r="F115" i="22"/>
  <c r="E115" i="22"/>
  <c r="D115" i="22"/>
  <c r="C115" i="22"/>
  <c r="F114" i="22"/>
  <c r="E114" i="22"/>
  <c r="D114" i="22"/>
  <c r="C114" i="22"/>
  <c r="F113" i="22"/>
  <c r="E113" i="22"/>
  <c r="D113" i="22"/>
  <c r="C113" i="22"/>
  <c r="F112" i="22"/>
  <c r="E112" i="22"/>
  <c r="D112" i="22"/>
  <c r="C112" i="22"/>
  <c r="F111" i="22"/>
  <c r="E111" i="22"/>
  <c r="D111" i="22"/>
  <c r="C111" i="22"/>
  <c r="F110" i="22"/>
  <c r="E110" i="22"/>
  <c r="D110" i="22"/>
  <c r="C110" i="22"/>
  <c r="F109" i="22"/>
  <c r="E109" i="22"/>
  <c r="D109" i="22"/>
  <c r="C109" i="22"/>
  <c r="F108" i="22"/>
  <c r="E108" i="22"/>
  <c r="D108" i="22"/>
  <c r="C108" i="22"/>
  <c r="F107" i="22"/>
  <c r="E107" i="22"/>
  <c r="D107" i="22"/>
  <c r="C107" i="22"/>
  <c r="F106" i="22"/>
  <c r="E106" i="22"/>
  <c r="D106" i="22"/>
  <c r="C106" i="22"/>
  <c r="F105" i="22"/>
  <c r="E105" i="22"/>
  <c r="D105" i="22"/>
  <c r="C105" i="22"/>
  <c r="F104" i="22"/>
  <c r="E104" i="22"/>
  <c r="D104" i="22"/>
  <c r="C104" i="22"/>
  <c r="F103" i="22"/>
  <c r="E103" i="22"/>
  <c r="D103" i="22"/>
  <c r="C103" i="22"/>
  <c r="F102" i="22"/>
  <c r="E102" i="22"/>
  <c r="D102" i="22"/>
  <c r="C102" i="22"/>
  <c r="F101" i="22"/>
  <c r="E101" i="22"/>
  <c r="D101" i="22"/>
  <c r="C101" i="22"/>
  <c r="F100" i="22"/>
  <c r="E100" i="22"/>
  <c r="D100" i="22"/>
  <c r="C100" i="22"/>
  <c r="F99" i="22"/>
  <c r="E99" i="22"/>
  <c r="D99" i="22"/>
  <c r="C99" i="22"/>
  <c r="F98" i="22"/>
  <c r="E98" i="22"/>
  <c r="D98" i="22"/>
  <c r="C98" i="22"/>
  <c r="F97" i="22"/>
  <c r="E97" i="22"/>
  <c r="D97" i="22"/>
  <c r="C97" i="22"/>
  <c r="F96" i="22"/>
  <c r="E96" i="22"/>
  <c r="D96" i="22"/>
  <c r="C96" i="22"/>
  <c r="F95" i="22"/>
  <c r="E95" i="22"/>
  <c r="D95" i="22"/>
  <c r="C95" i="22"/>
  <c r="F94" i="22"/>
  <c r="E94" i="22"/>
  <c r="D94" i="22"/>
  <c r="C94" i="22"/>
  <c r="F93" i="22"/>
  <c r="E93" i="22"/>
  <c r="D93" i="22"/>
  <c r="C93" i="22"/>
  <c r="F92" i="22"/>
  <c r="E92" i="22"/>
  <c r="D92" i="22"/>
  <c r="C92" i="22"/>
  <c r="F91" i="22"/>
  <c r="E91" i="22"/>
  <c r="D91" i="22"/>
  <c r="C91" i="22"/>
  <c r="F90" i="22"/>
  <c r="E90" i="22"/>
  <c r="D90" i="22"/>
  <c r="C90" i="22"/>
  <c r="F89" i="22"/>
  <c r="E89" i="22"/>
  <c r="D89" i="22"/>
  <c r="C89" i="22"/>
  <c r="F88" i="22"/>
  <c r="E88" i="22"/>
  <c r="D88" i="22"/>
  <c r="C88" i="22"/>
  <c r="F87" i="22"/>
  <c r="E87" i="22"/>
  <c r="D87" i="22"/>
  <c r="C87" i="22"/>
  <c r="F86" i="22"/>
  <c r="E86" i="22"/>
  <c r="D86" i="22"/>
  <c r="C86" i="22"/>
  <c r="F85" i="22"/>
  <c r="E85" i="22"/>
  <c r="D85" i="22"/>
  <c r="C85" i="22"/>
  <c r="F84" i="22"/>
  <c r="E84" i="22"/>
  <c r="D84" i="22"/>
  <c r="C84" i="22"/>
  <c r="F83" i="22"/>
  <c r="E83" i="22"/>
  <c r="D83" i="22"/>
  <c r="C83" i="22"/>
  <c r="F82" i="22"/>
  <c r="E82" i="22"/>
  <c r="D82" i="22"/>
  <c r="C82" i="22"/>
  <c r="F81" i="22"/>
  <c r="E81" i="22"/>
  <c r="D81" i="22"/>
  <c r="C81" i="22"/>
  <c r="F80" i="22"/>
  <c r="E80" i="22"/>
  <c r="D80" i="22"/>
  <c r="C80" i="22"/>
  <c r="F79" i="22"/>
  <c r="E79" i="22"/>
  <c r="D79" i="22"/>
  <c r="C79" i="22"/>
  <c r="F78" i="22"/>
  <c r="E78" i="22"/>
  <c r="D78" i="22"/>
  <c r="C78" i="22"/>
  <c r="F77" i="22"/>
  <c r="E77" i="22"/>
  <c r="D77" i="22"/>
  <c r="C77" i="22"/>
  <c r="F76" i="22"/>
  <c r="E76" i="22"/>
  <c r="D76" i="22"/>
  <c r="C76" i="22"/>
  <c r="F75" i="22"/>
  <c r="E75" i="22"/>
  <c r="D75" i="22"/>
  <c r="C75" i="22"/>
  <c r="F74" i="22"/>
  <c r="E74" i="22"/>
  <c r="D74" i="22"/>
  <c r="C74" i="22"/>
  <c r="F73" i="22"/>
  <c r="E73" i="22"/>
  <c r="D73" i="22"/>
  <c r="C73" i="22"/>
  <c r="F72" i="22"/>
  <c r="E72" i="22"/>
  <c r="D72" i="22"/>
  <c r="C72" i="22"/>
  <c r="F71" i="22"/>
  <c r="E71" i="22"/>
  <c r="D71" i="22"/>
  <c r="C71" i="22"/>
  <c r="F70" i="22"/>
  <c r="E70" i="22"/>
  <c r="D70" i="22"/>
  <c r="C70" i="22"/>
  <c r="F69" i="22"/>
  <c r="E69" i="22"/>
  <c r="D69" i="22"/>
  <c r="C69" i="22"/>
  <c r="F68" i="22"/>
  <c r="E68" i="22"/>
  <c r="D68" i="22"/>
  <c r="C68" i="22"/>
  <c r="F67" i="22"/>
  <c r="E67" i="22"/>
  <c r="D67" i="22"/>
  <c r="C67" i="22"/>
  <c r="F66" i="22"/>
  <c r="E66" i="22"/>
  <c r="D66" i="22"/>
  <c r="C66" i="22"/>
  <c r="F65" i="22"/>
  <c r="E65" i="22"/>
  <c r="D65" i="22"/>
  <c r="C65" i="22"/>
  <c r="F64" i="22"/>
  <c r="E64" i="22"/>
  <c r="D64" i="22"/>
  <c r="C64" i="22"/>
  <c r="F63" i="22"/>
  <c r="E63" i="22"/>
  <c r="D63" i="22"/>
  <c r="C63" i="22"/>
  <c r="F62" i="22"/>
  <c r="E62" i="22"/>
  <c r="D62" i="22"/>
  <c r="C62" i="22"/>
  <c r="F61" i="22"/>
  <c r="E61" i="22"/>
  <c r="D61" i="22"/>
  <c r="C61" i="22"/>
  <c r="F60" i="22"/>
  <c r="E60" i="22"/>
  <c r="D60" i="22"/>
  <c r="C60" i="22"/>
  <c r="F59" i="22"/>
  <c r="E59" i="22"/>
  <c r="D59" i="22"/>
  <c r="C59" i="22"/>
  <c r="F58" i="22"/>
  <c r="E58" i="22"/>
  <c r="D58" i="22"/>
  <c r="C58" i="22"/>
  <c r="F57" i="22"/>
  <c r="E57" i="22"/>
  <c r="D57" i="22"/>
  <c r="C57" i="22"/>
  <c r="F56" i="22"/>
  <c r="E56" i="22"/>
  <c r="D56" i="22"/>
  <c r="C56" i="22"/>
  <c r="F55" i="22"/>
  <c r="E55" i="22"/>
  <c r="D55" i="22"/>
  <c r="C55" i="22"/>
  <c r="F54" i="22"/>
  <c r="E54" i="22"/>
  <c r="D54" i="22"/>
  <c r="C54" i="22"/>
  <c r="F53" i="22"/>
  <c r="E53" i="22"/>
  <c r="D53" i="22"/>
  <c r="C53" i="22"/>
  <c r="F52" i="22"/>
  <c r="E52" i="22"/>
  <c r="D52" i="22"/>
  <c r="C52" i="22"/>
  <c r="F51" i="22"/>
  <c r="E51" i="22"/>
  <c r="D51" i="22"/>
  <c r="C51" i="22"/>
  <c r="F50" i="22"/>
  <c r="E50" i="22"/>
  <c r="D50" i="22"/>
  <c r="C50" i="22"/>
  <c r="F49" i="22"/>
  <c r="E49" i="22"/>
  <c r="D49" i="22"/>
  <c r="C49" i="22"/>
  <c r="F48" i="22"/>
  <c r="E48" i="22"/>
  <c r="D48" i="22"/>
  <c r="C48" i="22"/>
  <c r="F47" i="22"/>
  <c r="E47" i="22"/>
  <c r="D47" i="22"/>
  <c r="C47" i="22"/>
  <c r="F46" i="22"/>
  <c r="E46" i="22"/>
  <c r="D46" i="22"/>
  <c r="C46" i="22"/>
  <c r="F45" i="22"/>
  <c r="E45" i="22"/>
  <c r="D45" i="22"/>
  <c r="C45" i="22"/>
  <c r="F44" i="22"/>
  <c r="E44" i="22"/>
  <c r="D44" i="22"/>
  <c r="C44" i="22"/>
  <c r="F43" i="22"/>
  <c r="E43" i="22"/>
  <c r="D43" i="22"/>
  <c r="C43" i="22"/>
  <c r="F42" i="22"/>
  <c r="E42" i="22"/>
  <c r="D42" i="22"/>
  <c r="C42" i="22"/>
  <c r="F41" i="22"/>
  <c r="E41" i="22"/>
  <c r="D41" i="22"/>
  <c r="C41" i="22"/>
  <c r="F40" i="22"/>
  <c r="E40" i="22"/>
  <c r="D40" i="22"/>
  <c r="C40" i="22"/>
  <c r="F39" i="22"/>
  <c r="E39" i="22"/>
  <c r="D39" i="22"/>
  <c r="C39" i="22"/>
  <c r="F38" i="22"/>
  <c r="E38" i="22"/>
  <c r="D38" i="22"/>
  <c r="C38" i="22"/>
  <c r="F37" i="22"/>
  <c r="E37" i="22"/>
  <c r="D37" i="22"/>
  <c r="C37" i="22"/>
  <c r="F36" i="22"/>
  <c r="E36" i="22"/>
  <c r="D36" i="22"/>
  <c r="C36" i="22"/>
  <c r="F35" i="22"/>
  <c r="E35" i="22"/>
  <c r="D35" i="22"/>
  <c r="C35" i="22"/>
  <c r="F34" i="22"/>
  <c r="E34" i="22"/>
  <c r="D34" i="22"/>
  <c r="C34" i="22"/>
  <c r="F33" i="22"/>
  <c r="E33" i="22"/>
  <c r="D33" i="22"/>
  <c r="C33" i="22"/>
  <c r="F32" i="22"/>
  <c r="E32" i="22"/>
  <c r="D32" i="22"/>
  <c r="C32" i="22"/>
  <c r="F31" i="22"/>
  <c r="E31" i="22"/>
  <c r="D31" i="22"/>
  <c r="C31" i="22"/>
  <c r="F30" i="22"/>
  <c r="E30" i="22"/>
  <c r="D30" i="22"/>
  <c r="C30" i="22"/>
  <c r="F29" i="22"/>
  <c r="E29" i="22"/>
  <c r="D29" i="22"/>
  <c r="C29" i="22"/>
  <c r="F28" i="22"/>
  <c r="E28" i="22"/>
  <c r="D28" i="22"/>
  <c r="C28" i="22"/>
  <c r="F27" i="22"/>
  <c r="E27" i="22"/>
  <c r="D27" i="22"/>
  <c r="C27" i="22"/>
  <c r="F26" i="22"/>
  <c r="E26" i="22"/>
  <c r="D26" i="22"/>
  <c r="C26" i="22"/>
  <c r="F25" i="22"/>
  <c r="E25" i="22"/>
  <c r="D25" i="22"/>
  <c r="C25" i="22"/>
  <c r="F24" i="22"/>
  <c r="E24" i="22"/>
  <c r="D24" i="22"/>
  <c r="C24" i="22"/>
  <c r="F23" i="22"/>
  <c r="E23" i="22"/>
  <c r="D23" i="22"/>
  <c r="C23" i="22"/>
  <c r="F22" i="22"/>
  <c r="E22" i="22"/>
  <c r="D22" i="22"/>
  <c r="C22" i="22"/>
  <c r="F21" i="22"/>
  <c r="E21" i="22"/>
  <c r="D21" i="22"/>
  <c r="C21" i="22"/>
  <c r="F20" i="22"/>
  <c r="E20" i="22"/>
  <c r="D20" i="22"/>
  <c r="C20" i="22"/>
  <c r="F19" i="22"/>
  <c r="E19" i="22"/>
  <c r="D19" i="22"/>
  <c r="C19" i="22"/>
  <c r="F18" i="22"/>
  <c r="E18" i="22"/>
  <c r="D18" i="22"/>
  <c r="C18" i="22"/>
  <c r="F17" i="22"/>
  <c r="E17" i="22"/>
  <c r="D17" i="22"/>
  <c r="C17" i="22"/>
  <c r="F16" i="22"/>
  <c r="E16" i="22"/>
  <c r="D16" i="22"/>
  <c r="C16" i="22"/>
  <c r="F15" i="22"/>
  <c r="E15" i="22"/>
  <c r="D15" i="22"/>
  <c r="C15" i="22"/>
  <c r="F14" i="22"/>
  <c r="E14" i="22"/>
  <c r="D14" i="22"/>
  <c r="C14" i="22"/>
  <c r="F13" i="22"/>
  <c r="E13" i="22"/>
  <c r="D13" i="22"/>
  <c r="C13" i="22"/>
  <c r="F12" i="22"/>
  <c r="E12" i="22"/>
  <c r="D12" i="22"/>
  <c r="C12" i="22"/>
  <c r="F11" i="22"/>
  <c r="E11" i="22"/>
  <c r="D11" i="22"/>
  <c r="C11" i="22"/>
  <c r="F10" i="22"/>
  <c r="E10" i="22"/>
  <c r="D10" i="22"/>
  <c r="C10" i="22"/>
  <c r="F9" i="22"/>
  <c r="E9" i="22"/>
  <c r="D9" i="22"/>
  <c r="C9" i="22"/>
  <c r="F8" i="22"/>
  <c r="E8" i="22"/>
  <c r="D8" i="22"/>
  <c r="C8" i="22"/>
  <c r="F7" i="22"/>
  <c r="E7" i="22"/>
  <c r="D7" i="22"/>
  <c r="C7" i="22"/>
  <c r="F6" i="22"/>
  <c r="E6" i="22"/>
  <c r="D6" i="22"/>
  <c r="C6" i="22"/>
  <c r="C4" i="22"/>
  <c r="G3" i="22"/>
  <c r="G390" i="22" l="1"/>
  <c r="H390" i="22" s="1"/>
  <c r="G598" i="22"/>
  <c r="H598" i="22" s="1"/>
  <c r="G636" i="22"/>
  <c r="H636" i="22" s="1"/>
  <c r="G642" i="22"/>
  <c r="H642" i="22" s="1"/>
  <c r="G394" i="22"/>
  <c r="H394" i="22" s="1"/>
  <c r="G492" i="22"/>
  <c r="H492" i="22" s="1"/>
  <c r="G418" i="22"/>
  <c r="H418" i="22" s="1"/>
  <c r="G482" i="22"/>
  <c r="H482" i="22" s="1"/>
  <c r="G652" i="22"/>
  <c r="H652" i="22" s="1"/>
  <c r="G682" i="22"/>
  <c r="H682" i="22" s="1"/>
  <c r="G665" i="22"/>
  <c r="H665" i="22" s="1"/>
  <c r="G681" i="22"/>
  <c r="H681" i="22" s="1"/>
  <c r="G729" i="22"/>
  <c r="H729" i="22" s="1"/>
  <c r="G827" i="22"/>
  <c r="H827" i="22" s="1"/>
  <c r="G833" i="22"/>
  <c r="H833" i="22" s="1"/>
  <c r="G835" i="22"/>
  <c r="H835" i="22" s="1"/>
  <c r="G841" i="22"/>
  <c r="H841" i="22" s="1"/>
  <c r="G857" i="22"/>
  <c r="H857" i="22" s="1"/>
  <c r="G601" i="22"/>
  <c r="H601" i="22" s="1"/>
  <c r="G6" i="22"/>
  <c r="H6" i="22" s="1"/>
  <c r="G8" i="22"/>
  <c r="H8" i="22" s="1"/>
  <c r="G16" i="22"/>
  <c r="H16" i="22" s="1"/>
  <c r="G20" i="22"/>
  <c r="H20" i="22" s="1"/>
  <c r="G56" i="22"/>
  <c r="H56" i="22" s="1"/>
  <c r="G86" i="22"/>
  <c r="H86" i="22" s="1"/>
  <c r="G94" i="22"/>
  <c r="H94" i="22" s="1"/>
  <c r="G102" i="22"/>
  <c r="H102" i="22" s="1"/>
  <c r="G156" i="22"/>
  <c r="H156" i="22" s="1"/>
  <c r="G212" i="22"/>
  <c r="H212" i="22" s="1"/>
  <c r="G244" i="22"/>
  <c r="H244" i="22" s="1"/>
  <c r="G380" i="22"/>
  <c r="H380" i="22" s="1"/>
  <c r="G668" i="22"/>
  <c r="H668" i="22" s="1"/>
  <c r="G674" i="22"/>
  <c r="H674" i="22" s="1"/>
  <c r="G684" i="22"/>
  <c r="H684" i="22" s="1"/>
  <c r="G730" i="22"/>
  <c r="H730" i="22" s="1"/>
  <c r="G762" i="22"/>
  <c r="H762" i="22" s="1"/>
  <c r="G764" i="22"/>
  <c r="H764" i="22" s="1"/>
  <c r="G766" i="22"/>
  <c r="H766" i="22" s="1"/>
  <c r="G778" i="22"/>
  <c r="H778" i="22" s="1"/>
  <c r="G173" i="22"/>
  <c r="H173" i="22" s="1"/>
  <c r="G179" i="22"/>
  <c r="H179" i="22" s="1"/>
  <c r="G183" i="22"/>
  <c r="H183" i="22" s="1"/>
  <c r="G189" i="22"/>
  <c r="H189" i="22" s="1"/>
  <c r="G195" i="22"/>
  <c r="H195" i="22" s="1"/>
  <c r="G197" i="22"/>
  <c r="H197" i="22" s="1"/>
  <c r="G199" i="22"/>
  <c r="H199" i="22" s="1"/>
  <c r="G201" i="22"/>
  <c r="H201" i="22" s="1"/>
  <c r="G205" i="22"/>
  <c r="H205" i="22" s="1"/>
  <c r="G211" i="22"/>
  <c r="H211" i="22" s="1"/>
  <c r="G295" i="22"/>
  <c r="H295" i="22" s="1"/>
  <c r="G301" i="22"/>
  <c r="H301" i="22" s="1"/>
  <c r="G307" i="22"/>
  <c r="H307" i="22" s="1"/>
  <c r="G309" i="22"/>
  <c r="H309" i="22" s="1"/>
  <c r="G317" i="22"/>
  <c r="H317" i="22" s="1"/>
  <c r="G323" i="22"/>
  <c r="H323" i="22" s="1"/>
  <c r="G325" i="22"/>
  <c r="H325" i="22" s="1"/>
  <c r="G343" i="22"/>
  <c r="H343" i="22" s="1"/>
  <c r="G345" i="22"/>
  <c r="H345" i="22" s="1"/>
  <c r="G399" i="22"/>
  <c r="H399" i="22" s="1"/>
  <c r="G401" i="22"/>
  <c r="H401" i="22" s="1"/>
  <c r="G407" i="22"/>
  <c r="H407" i="22" s="1"/>
  <c r="G479" i="22"/>
  <c r="H479" i="22" s="1"/>
  <c r="G19" i="22"/>
  <c r="H19" i="22" s="1"/>
  <c r="G21" i="22"/>
  <c r="H21" i="22" s="1"/>
  <c r="G31" i="22"/>
  <c r="H31" i="22" s="1"/>
  <c r="G33" i="22"/>
  <c r="H33" i="22" s="1"/>
  <c r="G119" i="22"/>
  <c r="H119" i="22" s="1"/>
  <c r="G133" i="22"/>
  <c r="H133" i="22" s="1"/>
  <c r="G165" i="22"/>
  <c r="H165" i="22" s="1"/>
  <c r="G213" i="22"/>
  <c r="H213" i="22" s="1"/>
  <c r="G263" i="22"/>
  <c r="H263" i="22" s="1"/>
  <c r="G293" i="22"/>
  <c r="H293" i="22" s="1"/>
  <c r="G311" i="22"/>
  <c r="H311" i="22" s="1"/>
  <c r="G327" i="22"/>
  <c r="H327" i="22" s="1"/>
  <c r="G403" i="22"/>
  <c r="H403" i="22" s="1"/>
  <c r="G409" i="22"/>
  <c r="H409" i="22" s="1"/>
  <c r="G417" i="22"/>
  <c r="H417" i="22" s="1"/>
  <c r="G465" i="22"/>
  <c r="H465" i="22" s="1"/>
  <c r="G561" i="22"/>
  <c r="H561" i="22" s="1"/>
  <c r="G569" i="22"/>
  <c r="H569" i="22" s="1"/>
  <c r="G571" i="22"/>
  <c r="H571" i="22" s="1"/>
  <c r="G595" i="22"/>
  <c r="H595" i="22" s="1"/>
  <c r="G844" i="22"/>
  <c r="H844" i="22" s="1"/>
  <c r="G854" i="22"/>
  <c r="H854" i="22" s="1"/>
  <c r="G858" i="22"/>
  <c r="H858" i="22" s="1"/>
  <c r="G938" i="22"/>
  <c r="H938" i="22" s="1"/>
  <c r="G950" i="22"/>
  <c r="H950" i="22" s="1"/>
  <c r="G699" i="22"/>
  <c r="H699" i="22" s="1"/>
  <c r="G733" i="22"/>
  <c r="H733" i="22" s="1"/>
  <c r="G741" i="22"/>
  <c r="H741" i="22" s="1"/>
  <c r="G749" i="22"/>
  <c r="H749" i="22" s="1"/>
  <c r="G757" i="22"/>
  <c r="H757" i="22" s="1"/>
  <c r="G765" i="22"/>
  <c r="H765" i="22" s="1"/>
  <c r="G773" i="22"/>
  <c r="H773" i="22" s="1"/>
  <c r="G24" i="22"/>
  <c r="H24" i="22" s="1"/>
  <c r="G28" i="22"/>
  <c r="H28" i="22" s="1"/>
  <c r="G34" i="22"/>
  <c r="H34" i="22" s="1"/>
  <c r="G36" i="22"/>
  <c r="H36" i="22" s="1"/>
  <c r="G40" i="22"/>
  <c r="H40" i="22" s="1"/>
  <c r="G42" i="22"/>
  <c r="H42" i="22" s="1"/>
  <c r="G44" i="22"/>
  <c r="H44" i="22" s="1"/>
  <c r="G50" i="22"/>
  <c r="H50" i="22" s="1"/>
  <c r="G52" i="22"/>
  <c r="H52" i="22" s="1"/>
  <c r="G106" i="22"/>
  <c r="H106" i="22" s="1"/>
  <c r="J106" i="22" s="1"/>
  <c r="J107" i="22" s="1"/>
  <c r="G108" i="22"/>
  <c r="H108" i="22" s="1"/>
  <c r="G112" i="22"/>
  <c r="H112" i="22" s="1"/>
  <c r="G116" i="22"/>
  <c r="H116" i="22" s="1"/>
  <c r="G122" i="22"/>
  <c r="H122" i="22" s="1"/>
  <c r="G128" i="22"/>
  <c r="H128" i="22" s="1"/>
  <c r="G138" i="22"/>
  <c r="H138" i="22" s="1"/>
  <c r="G144" i="22"/>
  <c r="H144" i="22" s="1"/>
  <c r="G148" i="22"/>
  <c r="H148" i="22" s="1"/>
  <c r="G154" i="22"/>
  <c r="H154" i="22" s="1"/>
  <c r="G160" i="22"/>
  <c r="H160" i="22" s="1"/>
  <c r="G164" i="22"/>
  <c r="H164" i="22" s="1"/>
  <c r="G186" i="22"/>
  <c r="H186" i="22" s="1"/>
  <c r="G192" i="22"/>
  <c r="H192" i="22" s="1"/>
  <c r="G202" i="22"/>
  <c r="H202" i="22" s="1"/>
  <c r="G208" i="22"/>
  <c r="H208" i="22" s="1"/>
  <c r="G490" i="22"/>
  <c r="H490" i="22" s="1"/>
  <c r="G845" i="22"/>
  <c r="H845" i="22" s="1"/>
  <c r="G853" i="22"/>
  <c r="H853" i="22" s="1"/>
  <c r="G428" i="22"/>
  <c r="H428" i="22" s="1"/>
  <c r="G633" i="22"/>
  <c r="H633" i="22" s="1"/>
  <c r="G239" i="22"/>
  <c r="H239" i="22" s="1"/>
  <c r="G289" i="22"/>
  <c r="H289" i="22" s="1"/>
  <c r="G48" i="22"/>
  <c r="H48" i="22" s="1"/>
  <c r="G361" i="22"/>
  <c r="H361" i="22" s="1"/>
  <c r="G588" i="22"/>
  <c r="H588" i="22" s="1"/>
  <c r="G594" i="22"/>
  <c r="H594" i="22" s="1"/>
  <c r="G596" i="22"/>
  <c r="H596" i="22" s="1"/>
  <c r="G964" i="22"/>
  <c r="H964" i="22" s="1"/>
  <c r="G1004" i="22"/>
  <c r="H1004" i="22" s="1"/>
  <c r="G81" i="22"/>
  <c r="H81" i="22" s="1"/>
  <c r="G478" i="22"/>
  <c r="H478" i="22" s="1"/>
  <c r="G241" i="22"/>
  <c r="H241" i="22" s="1"/>
  <c r="G484" i="22"/>
  <c r="H484" i="22" s="1"/>
  <c r="G908" i="22"/>
  <c r="H908" i="22" s="1"/>
  <c r="G926" i="22"/>
  <c r="H926" i="22" s="1"/>
  <c r="G940" i="22"/>
  <c r="H940" i="22" s="1"/>
  <c r="G7" i="22"/>
  <c r="H7" i="22" s="1"/>
  <c r="G11" i="22"/>
  <c r="H11" i="22" s="1"/>
  <c r="G17" i="22"/>
  <c r="H17" i="22" s="1"/>
  <c r="G46" i="22"/>
  <c r="H46" i="22" s="1"/>
  <c r="G88" i="22"/>
  <c r="H88" i="22" s="1"/>
  <c r="G218" i="22"/>
  <c r="H218" i="22" s="1"/>
  <c r="G224" i="22"/>
  <c r="H224" i="22" s="1"/>
  <c r="G234" i="22"/>
  <c r="H234" i="22" s="1"/>
  <c r="G240" i="22"/>
  <c r="H240" i="22" s="1"/>
  <c r="G298" i="22"/>
  <c r="H298" i="22" s="1"/>
  <c r="G304" i="22"/>
  <c r="H304" i="22" s="1"/>
  <c r="G314" i="22"/>
  <c r="H314" i="22" s="1"/>
  <c r="G320" i="22"/>
  <c r="H320" i="22" s="1"/>
  <c r="G485" i="22"/>
  <c r="H485" i="22" s="1"/>
  <c r="G487" i="22"/>
  <c r="H487" i="22" s="1"/>
  <c r="G489" i="22"/>
  <c r="H489" i="22" s="1"/>
  <c r="G660" i="22"/>
  <c r="H660" i="22" s="1"/>
  <c r="G690" i="22"/>
  <c r="H690" i="22" s="1"/>
  <c r="G694" i="22"/>
  <c r="H694" i="22" s="1"/>
  <c r="G696" i="22"/>
  <c r="H696" i="22" s="1"/>
  <c r="G698" i="22"/>
  <c r="H698" i="22" s="1"/>
  <c r="G700" i="22"/>
  <c r="H700" i="22" s="1"/>
  <c r="G702" i="22"/>
  <c r="H702" i="22" s="1"/>
  <c r="G706" i="22"/>
  <c r="H706" i="22" s="1"/>
  <c r="G710" i="22"/>
  <c r="H710" i="22" s="1"/>
  <c r="G712" i="22"/>
  <c r="H712" i="22" s="1"/>
  <c r="G718" i="22"/>
  <c r="H718" i="22" s="1"/>
  <c r="G722" i="22"/>
  <c r="H722" i="22" s="1"/>
  <c r="G728" i="22"/>
  <c r="H728" i="22" s="1"/>
  <c r="G941" i="22"/>
  <c r="H941" i="22" s="1"/>
  <c r="G949" i="22"/>
  <c r="H949" i="22" s="1"/>
  <c r="G89" i="22"/>
  <c r="H89" i="22" s="1"/>
  <c r="G842" i="22"/>
  <c r="H842" i="22" s="1"/>
  <c r="G444" i="22"/>
  <c r="H444" i="22" s="1"/>
  <c r="G279" i="22"/>
  <c r="H279" i="22" s="1"/>
  <c r="G287" i="22"/>
  <c r="H287" i="22" s="1"/>
  <c r="G486" i="22"/>
  <c r="H486" i="22" s="1"/>
  <c r="G39" i="22"/>
  <c r="H39" i="22" s="1"/>
  <c r="G41" i="22"/>
  <c r="H41" i="22" s="1"/>
  <c r="G45" i="22"/>
  <c r="H45" i="22" s="1"/>
  <c r="G49" i="22"/>
  <c r="H49" i="22" s="1"/>
  <c r="G53" i="22"/>
  <c r="H53" i="22" s="1"/>
  <c r="G392" i="22"/>
  <c r="H392" i="22" s="1"/>
  <c r="G398" i="22"/>
  <c r="H398" i="22" s="1"/>
  <c r="G400" i="22"/>
  <c r="H400" i="22" s="1"/>
  <c r="G402" i="22"/>
  <c r="H402" i="22" s="1"/>
  <c r="G410" i="22"/>
  <c r="H410" i="22" s="1"/>
  <c r="G414" i="22"/>
  <c r="H414" i="22" s="1"/>
  <c r="G416" i="22"/>
  <c r="H416" i="22" s="1"/>
  <c r="G527" i="22"/>
  <c r="H527" i="22" s="1"/>
  <c r="G533" i="22"/>
  <c r="H533" i="22" s="1"/>
  <c r="G573" i="22"/>
  <c r="H573" i="22" s="1"/>
  <c r="G575" i="22"/>
  <c r="H575" i="22" s="1"/>
  <c r="G581" i="22"/>
  <c r="H581" i="22" s="1"/>
  <c r="G585" i="22"/>
  <c r="H585" i="22" s="1"/>
  <c r="G812" i="22"/>
  <c r="H812" i="22" s="1"/>
  <c r="G277" i="22"/>
  <c r="H277" i="22" s="1"/>
  <c r="G932" i="22"/>
  <c r="H932" i="22" s="1"/>
  <c r="G73" i="22"/>
  <c r="H73" i="22" s="1"/>
  <c r="G77" i="22"/>
  <c r="H77" i="22" s="1"/>
  <c r="G121" i="22"/>
  <c r="H121" i="22" s="1"/>
  <c r="G125" i="22"/>
  <c r="H125" i="22" s="1"/>
  <c r="G131" i="22"/>
  <c r="H131" i="22" s="1"/>
  <c r="G135" i="22"/>
  <c r="H135" i="22" s="1"/>
  <c r="G141" i="22"/>
  <c r="H141" i="22" s="1"/>
  <c r="G147" i="22"/>
  <c r="H147" i="22" s="1"/>
  <c r="G149" i="22"/>
  <c r="H149" i="22" s="1"/>
  <c r="G151" i="22"/>
  <c r="H151" i="22" s="1"/>
  <c r="G153" i="22"/>
  <c r="H153" i="22" s="1"/>
  <c r="G157" i="22"/>
  <c r="H157" i="22" s="1"/>
  <c r="G163" i="22"/>
  <c r="H163" i="22" s="1"/>
  <c r="G639" i="22"/>
  <c r="H639" i="22" s="1"/>
  <c r="G655" i="22"/>
  <c r="H655" i="22" s="1"/>
  <c r="G661" i="22"/>
  <c r="H661" i="22" s="1"/>
  <c r="G780" i="22"/>
  <c r="H780" i="22" s="1"/>
  <c r="G782" i="22"/>
  <c r="H782" i="22" s="1"/>
  <c r="G786" i="22"/>
  <c r="H786" i="22" s="1"/>
  <c r="G790" i="22"/>
  <c r="H790" i="22" s="1"/>
  <c r="G792" i="22"/>
  <c r="H792" i="22" s="1"/>
  <c r="G22" i="22"/>
  <c r="H22" i="22" s="1"/>
  <c r="G30" i="22"/>
  <c r="H30" i="22" s="1"/>
  <c r="G72" i="22"/>
  <c r="H72" i="22" s="1"/>
  <c r="G74" i="22"/>
  <c r="H74" i="22" s="1"/>
  <c r="G76" i="22"/>
  <c r="H76" i="22" s="1"/>
  <c r="G80" i="22"/>
  <c r="H80" i="22" s="1"/>
  <c r="G167" i="22"/>
  <c r="H167" i="22" s="1"/>
  <c r="G181" i="22"/>
  <c r="H181" i="22" s="1"/>
  <c r="G233" i="22"/>
  <c r="H233" i="22" s="1"/>
  <c r="G237" i="22"/>
  <c r="H237" i="22" s="1"/>
  <c r="G243" i="22"/>
  <c r="H243" i="22" s="1"/>
  <c r="G284" i="22"/>
  <c r="H284" i="22" s="1"/>
  <c r="G292" i="22"/>
  <c r="H292" i="22" s="1"/>
  <c r="G316" i="22"/>
  <c r="H316" i="22" s="1"/>
  <c r="G324" i="22"/>
  <c r="H324" i="22" s="1"/>
  <c r="G356" i="22"/>
  <c r="H356" i="22" s="1"/>
  <c r="G538" i="22"/>
  <c r="H538" i="22" s="1"/>
  <c r="G546" i="22"/>
  <c r="H546" i="22" s="1"/>
  <c r="G550" i="22"/>
  <c r="H550" i="22" s="1"/>
  <c r="G556" i="22"/>
  <c r="H556" i="22" s="1"/>
  <c r="G562" i="22"/>
  <c r="H562" i="22" s="1"/>
  <c r="G566" i="22"/>
  <c r="H566" i="22" s="1"/>
  <c r="G568" i="22"/>
  <c r="H568" i="22" s="1"/>
  <c r="G617" i="22"/>
  <c r="H617" i="22" s="1"/>
  <c r="G625" i="22"/>
  <c r="H625" i="22" s="1"/>
  <c r="G657" i="22"/>
  <c r="H657" i="22" s="1"/>
  <c r="G714" i="22"/>
  <c r="H714" i="22" s="1"/>
  <c r="G716" i="22"/>
  <c r="H716" i="22" s="1"/>
  <c r="G726" i="22"/>
  <c r="H726" i="22" s="1"/>
  <c r="G860" i="22"/>
  <c r="H860" i="22" s="1"/>
  <c r="G862" i="22"/>
  <c r="H862" i="22" s="1"/>
  <c r="G866" i="22"/>
  <c r="H866" i="22" s="1"/>
  <c r="G870" i="22"/>
  <c r="H870" i="22" s="1"/>
  <c r="G872" i="22"/>
  <c r="H872" i="22" s="1"/>
  <c r="G874" i="22"/>
  <c r="H874" i="22" s="1"/>
  <c r="G876" i="22"/>
  <c r="H876" i="22" s="1"/>
  <c r="G878" i="22"/>
  <c r="H878" i="22" s="1"/>
  <c r="G882" i="22"/>
  <c r="H882" i="22" s="1"/>
  <c r="G886" i="22"/>
  <c r="H886" i="22" s="1"/>
  <c r="G888" i="22"/>
  <c r="H888" i="22" s="1"/>
  <c r="G60" i="22"/>
  <c r="H60" i="22" s="1"/>
  <c r="G84" i="22"/>
  <c r="H84" i="22" s="1"/>
  <c r="G215" i="22"/>
  <c r="H215" i="22" s="1"/>
  <c r="G229" i="22"/>
  <c r="H229" i="22" s="1"/>
  <c r="G231" i="22"/>
  <c r="H231" i="22" s="1"/>
  <c r="G269" i="22"/>
  <c r="H269" i="22" s="1"/>
  <c r="G275" i="22"/>
  <c r="H275" i="22" s="1"/>
  <c r="G342" i="22"/>
  <c r="H342" i="22" s="1"/>
  <c r="G344" i="22"/>
  <c r="H344" i="22" s="1"/>
  <c r="G354" i="22"/>
  <c r="H354" i="22" s="1"/>
  <c r="G362" i="22"/>
  <c r="H362" i="22" s="1"/>
  <c r="G364" i="22"/>
  <c r="H364" i="22" s="1"/>
  <c r="G370" i="22"/>
  <c r="H370" i="22" s="1"/>
  <c r="G378" i="22"/>
  <c r="H378" i="22" s="1"/>
  <c r="G425" i="22"/>
  <c r="H425" i="22" s="1"/>
  <c r="G443" i="22"/>
  <c r="H443" i="22" s="1"/>
  <c r="G445" i="22"/>
  <c r="H445" i="22" s="1"/>
  <c r="G455" i="22"/>
  <c r="H455" i="22" s="1"/>
  <c r="G463" i="22"/>
  <c r="H463" i="22" s="1"/>
  <c r="G522" i="22"/>
  <c r="H522" i="22" s="1"/>
  <c r="G534" i="22"/>
  <c r="H534" i="22" s="1"/>
  <c r="G554" i="22"/>
  <c r="H554" i="22" s="1"/>
  <c r="G590" i="22"/>
  <c r="H590" i="22" s="1"/>
  <c r="G779" i="22"/>
  <c r="H779" i="22" s="1"/>
  <c r="G795" i="22"/>
  <c r="H795" i="22" s="1"/>
  <c r="G811" i="22"/>
  <c r="H811" i="22" s="1"/>
  <c r="G813" i="22"/>
  <c r="H813" i="22" s="1"/>
  <c r="G821" i="22"/>
  <c r="H821" i="22" s="1"/>
  <c r="G829" i="22"/>
  <c r="H829" i="22" s="1"/>
  <c r="G837" i="22"/>
  <c r="H837" i="22" s="1"/>
  <c r="G890" i="22"/>
  <c r="H890" i="22" s="1"/>
  <c r="G892" i="22"/>
  <c r="H892" i="22" s="1"/>
  <c r="G906" i="22"/>
  <c r="H906" i="22" s="1"/>
  <c r="G955" i="22"/>
  <c r="H955" i="22" s="1"/>
  <c r="G961" i="22"/>
  <c r="H961" i="22" s="1"/>
  <c r="G963" i="22"/>
  <c r="H963" i="22" s="1"/>
  <c r="G969" i="22"/>
  <c r="H969" i="22" s="1"/>
  <c r="G971" i="22"/>
  <c r="H971" i="22" s="1"/>
  <c r="G985" i="22"/>
  <c r="H985" i="22" s="1"/>
  <c r="G987" i="22"/>
  <c r="H987" i="22" s="1"/>
  <c r="G993" i="22"/>
  <c r="H993" i="22" s="1"/>
  <c r="G995" i="22"/>
  <c r="H995" i="22" s="1"/>
  <c r="G1001" i="22"/>
  <c r="H1001" i="22" s="1"/>
  <c r="G1005" i="22"/>
  <c r="H1005" i="22" s="1"/>
  <c r="G61" i="22"/>
  <c r="H61" i="22" s="1"/>
  <c r="G71" i="22"/>
  <c r="H71" i="22" s="1"/>
  <c r="G79" i="22"/>
  <c r="H79" i="22" s="1"/>
  <c r="G85" i="22"/>
  <c r="H85" i="22" s="1"/>
  <c r="G236" i="22"/>
  <c r="H236" i="22" s="1"/>
  <c r="G355" i="22"/>
  <c r="H355" i="22" s="1"/>
  <c r="G367" i="22"/>
  <c r="H367" i="22" s="1"/>
  <c r="G373" i="22"/>
  <c r="H373" i="22" s="1"/>
  <c r="G442" i="22"/>
  <c r="H442" i="22" s="1"/>
  <c r="G466" i="22"/>
  <c r="H466" i="22" s="1"/>
  <c r="G472" i="22"/>
  <c r="H472" i="22" s="1"/>
  <c r="G474" i="22"/>
  <c r="H474" i="22" s="1"/>
  <c r="G513" i="22"/>
  <c r="H513" i="22" s="1"/>
  <c r="G670" i="22"/>
  <c r="H670" i="22" s="1"/>
  <c r="G747" i="22"/>
  <c r="H747" i="22" s="1"/>
  <c r="G794" i="22"/>
  <c r="H794" i="22" s="1"/>
  <c r="G796" i="22"/>
  <c r="H796" i="22" s="1"/>
  <c r="G810" i="22"/>
  <c r="H810" i="22" s="1"/>
  <c r="G875" i="22"/>
  <c r="H875" i="22" s="1"/>
  <c r="G905" i="22"/>
  <c r="H905" i="22" s="1"/>
  <c r="G909" i="22"/>
  <c r="H909" i="22" s="1"/>
  <c r="G917" i="22"/>
  <c r="H917" i="22" s="1"/>
  <c r="G925" i="22"/>
  <c r="H925" i="22" s="1"/>
  <c r="G988" i="22"/>
  <c r="H988" i="22" s="1"/>
  <c r="G990" i="22"/>
  <c r="H990" i="22" s="1"/>
  <c r="G1002" i="22"/>
  <c r="H1002" i="22" s="1"/>
  <c r="G87" i="22"/>
  <c r="H87" i="22" s="1"/>
  <c r="G276" i="22"/>
  <c r="H276" i="22" s="1"/>
  <c r="G921" i="22"/>
  <c r="H921" i="22" s="1"/>
  <c r="G923" i="22"/>
  <c r="H923" i="22" s="1"/>
  <c r="G223" i="22"/>
  <c r="H223" i="22" s="1"/>
  <c r="G225" i="22"/>
  <c r="H225" i="22" s="1"/>
  <c r="G59" i="22"/>
  <c r="H59" i="22" s="1"/>
  <c r="G96" i="22"/>
  <c r="H96" i="22" s="1"/>
  <c r="G127" i="22"/>
  <c r="H127" i="22" s="1"/>
  <c r="G129" i="22"/>
  <c r="H129" i="22" s="1"/>
  <c r="G245" i="22"/>
  <c r="H245" i="22" s="1"/>
  <c r="G247" i="22"/>
  <c r="H247" i="22" s="1"/>
  <c r="G249" i="22"/>
  <c r="H249" i="22" s="1"/>
  <c r="G253" i="22"/>
  <c r="H253" i="22" s="1"/>
  <c r="G259" i="22"/>
  <c r="H259" i="22" s="1"/>
  <c r="G261" i="22"/>
  <c r="H261" i="22" s="1"/>
  <c r="G282" i="22"/>
  <c r="H282" i="22" s="1"/>
  <c r="G288" i="22"/>
  <c r="H288" i="22" s="1"/>
  <c r="G303" i="22"/>
  <c r="H303" i="22" s="1"/>
  <c r="G305" i="22"/>
  <c r="H305" i="22" s="1"/>
  <c r="G329" i="22"/>
  <c r="H329" i="22" s="1"/>
  <c r="G333" i="22"/>
  <c r="H333" i="22" s="1"/>
  <c r="G337" i="22"/>
  <c r="H337" i="22" s="1"/>
  <c r="G341" i="22"/>
  <c r="H341" i="22" s="1"/>
  <c r="G382" i="22"/>
  <c r="H382" i="22" s="1"/>
  <c r="G386" i="22"/>
  <c r="H386" i="22" s="1"/>
  <c r="G462" i="22"/>
  <c r="H462" i="22" s="1"/>
  <c r="G498" i="22"/>
  <c r="H498" i="22" s="1"/>
  <c r="G502" i="22"/>
  <c r="H502" i="22" s="1"/>
  <c r="G506" i="22"/>
  <c r="H506" i="22" s="1"/>
  <c r="G508" i="22"/>
  <c r="H508" i="22" s="1"/>
  <c r="G510" i="22"/>
  <c r="H510" i="22" s="1"/>
  <c r="G514" i="22"/>
  <c r="H514" i="22" s="1"/>
  <c r="G518" i="22"/>
  <c r="H518" i="22" s="1"/>
  <c r="G520" i="22"/>
  <c r="H520" i="22" s="1"/>
  <c r="G526" i="22"/>
  <c r="H526" i="22" s="1"/>
  <c r="G528" i="22"/>
  <c r="H528" i="22" s="1"/>
  <c r="G530" i="22"/>
  <c r="H530" i="22" s="1"/>
  <c r="G597" i="22"/>
  <c r="H597" i="22" s="1"/>
  <c r="G798" i="22"/>
  <c r="H798" i="22" s="1"/>
  <c r="G802" i="22"/>
  <c r="H802" i="22" s="1"/>
  <c r="G806" i="22"/>
  <c r="H806" i="22" s="1"/>
  <c r="G808" i="22"/>
  <c r="H808" i="22" s="1"/>
  <c r="G994" i="22"/>
  <c r="H994" i="22" s="1"/>
  <c r="G998" i="22"/>
  <c r="H998" i="22" s="1"/>
  <c r="G1000" i="22"/>
  <c r="H1000" i="22" s="1"/>
  <c r="G388" i="22"/>
  <c r="H388" i="22" s="1"/>
  <c r="G175" i="22"/>
  <c r="H175" i="22" s="1"/>
  <c r="G177" i="22"/>
  <c r="H177" i="22" s="1"/>
  <c r="G676" i="22"/>
  <c r="H676" i="22" s="1"/>
  <c r="G91" i="22"/>
  <c r="H91" i="22" s="1"/>
  <c r="G93" i="22"/>
  <c r="H93" i="22" s="1"/>
  <c r="G250" i="22"/>
  <c r="H250" i="22" s="1"/>
  <c r="G256" i="22"/>
  <c r="H256" i="22" s="1"/>
  <c r="G281" i="22"/>
  <c r="H281" i="22" s="1"/>
  <c r="G285" i="22"/>
  <c r="H285" i="22" s="1"/>
  <c r="G291" i="22"/>
  <c r="H291" i="22" s="1"/>
  <c r="G330" i="22"/>
  <c r="H330" i="22" s="1"/>
  <c r="G334" i="22"/>
  <c r="H334" i="22" s="1"/>
  <c r="G338" i="22"/>
  <c r="H338" i="22" s="1"/>
  <c r="G340" i="22"/>
  <c r="H340" i="22" s="1"/>
  <c r="G381" i="22"/>
  <c r="H381" i="22" s="1"/>
  <c r="G389" i="22"/>
  <c r="H389" i="22" s="1"/>
  <c r="G422" i="22"/>
  <c r="H422" i="22" s="1"/>
  <c r="G426" i="22"/>
  <c r="H426" i="22" s="1"/>
  <c r="G434" i="22"/>
  <c r="H434" i="22" s="1"/>
  <c r="G438" i="22"/>
  <c r="H438" i="22" s="1"/>
  <c r="G440" i="22"/>
  <c r="H440" i="22" s="1"/>
  <c r="G852" i="22"/>
  <c r="H852" i="22" s="1"/>
  <c r="G894" i="22"/>
  <c r="H894" i="22" s="1"/>
  <c r="G898" i="22"/>
  <c r="H898" i="22" s="1"/>
  <c r="G902" i="22"/>
  <c r="H902" i="22" s="1"/>
  <c r="G904" i="22"/>
  <c r="H904" i="22" s="1"/>
  <c r="G524" i="22"/>
  <c r="H524" i="22" s="1"/>
  <c r="G532" i="22"/>
  <c r="H532" i="22" s="1"/>
  <c r="G100" i="22"/>
  <c r="H100" i="22" s="1"/>
  <c r="G25" i="22"/>
  <c r="H25" i="22" s="1"/>
  <c r="G29" i="22"/>
  <c r="H29" i="22" s="1"/>
  <c r="G64" i="22"/>
  <c r="H64" i="22" s="1"/>
  <c r="G103" i="22"/>
  <c r="H103" i="22" s="1"/>
  <c r="G105" i="22"/>
  <c r="H105" i="22" s="1"/>
  <c r="G109" i="22"/>
  <c r="H109" i="22" s="1"/>
  <c r="G115" i="22"/>
  <c r="H115" i="22" s="1"/>
  <c r="G117" i="22"/>
  <c r="H117" i="22" s="1"/>
  <c r="G170" i="22"/>
  <c r="H170" i="22" s="1"/>
  <c r="G176" i="22"/>
  <c r="H176" i="22" s="1"/>
  <c r="G217" i="22"/>
  <c r="H217" i="22" s="1"/>
  <c r="G221" i="22"/>
  <c r="H221" i="22" s="1"/>
  <c r="G227" i="22"/>
  <c r="H227" i="22" s="1"/>
  <c r="G266" i="22"/>
  <c r="H266" i="22" s="1"/>
  <c r="G272" i="22"/>
  <c r="H272" i="22" s="1"/>
  <c r="G348" i="22"/>
  <c r="H348" i="22" s="1"/>
  <c r="G350" i="22"/>
  <c r="H350" i="22" s="1"/>
  <c r="G352" i="22"/>
  <c r="H352" i="22" s="1"/>
  <c r="G391" i="22"/>
  <c r="H391" i="22" s="1"/>
  <c r="G393" i="22"/>
  <c r="H393" i="22" s="1"/>
  <c r="G557" i="22"/>
  <c r="H557" i="22" s="1"/>
  <c r="G559" i="22"/>
  <c r="H559" i="22" s="1"/>
  <c r="G565" i="22"/>
  <c r="H565" i="22" s="1"/>
  <c r="G600" i="22"/>
  <c r="H600" i="22" s="1"/>
  <c r="G677" i="22"/>
  <c r="H677" i="22" s="1"/>
  <c r="G591" i="22"/>
  <c r="H591" i="22" s="1"/>
  <c r="G671" i="22"/>
  <c r="H671" i="22" s="1"/>
  <c r="G846" i="22"/>
  <c r="H846" i="22" s="1"/>
  <c r="G933" i="22"/>
  <c r="H933" i="22" s="1"/>
  <c r="G942" i="22"/>
  <c r="H942" i="22" s="1"/>
  <c r="G948" i="22"/>
  <c r="H948" i="22" s="1"/>
  <c r="G430" i="22"/>
  <c r="H430" i="22" s="1"/>
  <c r="G436" i="22"/>
  <c r="H436" i="22" s="1"/>
  <c r="G446" i="22"/>
  <c r="H446" i="22" s="1"/>
  <c r="G450" i="22"/>
  <c r="H450" i="22" s="1"/>
  <c r="G454" i="22"/>
  <c r="H454" i="22" s="1"/>
  <c r="G456" i="22"/>
  <c r="H456" i="22" s="1"/>
  <c r="G458" i="22"/>
  <c r="H458" i="22" s="1"/>
  <c r="G460" i="22"/>
  <c r="H460" i="22" s="1"/>
  <c r="G473" i="22"/>
  <c r="H473" i="22" s="1"/>
  <c r="G495" i="22"/>
  <c r="H495" i="22" s="1"/>
  <c r="G501" i="22"/>
  <c r="H501" i="22" s="1"/>
  <c r="G509" i="22"/>
  <c r="H509" i="22" s="1"/>
  <c r="G517" i="22"/>
  <c r="H517" i="22" s="1"/>
  <c r="G519" i="22"/>
  <c r="H519" i="22" s="1"/>
  <c r="G521" i="22"/>
  <c r="H521" i="22" s="1"/>
  <c r="G540" i="22"/>
  <c r="H540" i="22" s="1"/>
  <c r="G548" i="22"/>
  <c r="H548" i="22" s="1"/>
  <c r="G570" i="22"/>
  <c r="H570" i="22" s="1"/>
  <c r="G572" i="22"/>
  <c r="H572" i="22" s="1"/>
  <c r="G578" i="22"/>
  <c r="H578" i="22" s="1"/>
  <c r="G586" i="22"/>
  <c r="H586" i="22" s="1"/>
  <c r="G613" i="22"/>
  <c r="H613" i="22" s="1"/>
  <c r="G621" i="22"/>
  <c r="H621" i="22" s="1"/>
  <c r="G623" i="22"/>
  <c r="H623" i="22" s="1"/>
  <c r="G629" i="22"/>
  <c r="H629" i="22" s="1"/>
  <c r="G638" i="22"/>
  <c r="H638" i="22" s="1"/>
  <c r="G644" i="22"/>
  <c r="H644" i="22" s="1"/>
  <c r="G646" i="22"/>
  <c r="H646" i="22" s="1"/>
  <c r="G666" i="22"/>
  <c r="H666" i="22" s="1"/>
  <c r="G685" i="22"/>
  <c r="H685" i="22" s="1"/>
  <c r="G693" i="22"/>
  <c r="H693" i="22" s="1"/>
  <c r="G701" i="22"/>
  <c r="H701" i="22" s="1"/>
  <c r="G709" i="22"/>
  <c r="H709" i="22" s="1"/>
  <c r="G724" i="22"/>
  <c r="H724" i="22" s="1"/>
  <c r="G732" i="22"/>
  <c r="H732" i="22" s="1"/>
  <c r="G734" i="22"/>
  <c r="H734" i="22" s="1"/>
  <c r="G738" i="22"/>
  <c r="H738" i="22" s="1"/>
  <c r="G742" i="22"/>
  <c r="H742" i="22" s="1"/>
  <c r="G744" i="22"/>
  <c r="H744" i="22" s="1"/>
  <c r="G746" i="22"/>
  <c r="H746" i="22" s="1"/>
  <c r="G748" i="22"/>
  <c r="H748" i="22" s="1"/>
  <c r="G750" i="22"/>
  <c r="H750" i="22" s="1"/>
  <c r="G754" i="22"/>
  <c r="H754" i="22" s="1"/>
  <c r="G758" i="22"/>
  <c r="H758" i="22" s="1"/>
  <c r="G760" i="22"/>
  <c r="H760" i="22" s="1"/>
  <c r="G781" i="22"/>
  <c r="H781" i="22" s="1"/>
  <c r="G789" i="22"/>
  <c r="H789" i="22" s="1"/>
  <c r="G804" i="22"/>
  <c r="H804" i="22" s="1"/>
  <c r="G818" i="22"/>
  <c r="H818" i="22" s="1"/>
  <c r="G822" i="22"/>
  <c r="H822" i="22" s="1"/>
  <c r="G824" i="22"/>
  <c r="H824" i="22" s="1"/>
  <c r="G826" i="22"/>
  <c r="H826" i="22" s="1"/>
  <c r="G828" i="22"/>
  <c r="H828" i="22" s="1"/>
  <c r="G830" i="22"/>
  <c r="H830" i="22" s="1"/>
  <c r="G834" i="22"/>
  <c r="H834" i="22" s="1"/>
  <c r="G838" i="22"/>
  <c r="H838" i="22" s="1"/>
  <c r="G840" i="22"/>
  <c r="H840" i="22" s="1"/>
  <c r="G861" i="22"/>
  <c r="H861" i="22" s="1"/>
  <c r="G869" i="22"/>
  <c r="H869" i="22" s="1"/>
  <c r="G877" i="22"/>
  <c r="H877" i="22" s="1"/>
  <c r="G885" i="22"/>
  <c r="H885" i="22" s="1"/>
  <c r="G900" i="22"/>
  <c r="H900" i="22" s="1"/>
  <c r="G910" i="22"/>
  <c r="H910" i="22" s="1"/>
  <c r="G914" i="22"/>
  <c r="H914" i="22" s="1"/>
  <c r="G918" i="22"/>
  <c r="H918" i="22" s="1"/>
  <c r="G920" i="22"/>
  <c r="H920" i="22" s="1"/>
  <c r="G922" i="22"/>
  <c r="H922" i="22" s="1"/>
  <c r="G924" i="22"/>
  <c r="H924" i="22" s="1"/>
  <c r="G957" i="22"/>
  <c r="H957" i="22" s="1"/>
  <c r="G965" i="22"/>
  <c r="H965" i="22" s="1"/>
  <c r="G973" i="22"/>
  <c r="H973" i="22" s="1"/>
  <c r="G981" i="22"/>
  <c r="H981" i="22" s="1"/>
  <c r="G930" i="22"/>
  <c r="H930" i="22" s="1"/>
  <c r="G934" i="22"/>
  <c r="H934" i="22" s="1"/>
  <c r="G936" i="22"/>
  <c r="H936" i="22" s="1"/>
  <c r="G989" i="22"/>
  <c r="H989" i="22" s="1"/>
  <c r="G423" i="22"/>
  <c r="H423" i="22" s="1"/>
  <c r="G429" i="22"/>
  <c r="H429" i="22" s="1"/>
  <c r="G431" i="22"/>
  <c r="H431" i="22" s="1"/>
  <c r="G433" i="22"/>
  <c r="H433" i="22" s="1"/>
  <c r="G437" i="22"/>
  <c r="H437" i="22" s="1"/>
  <c r="G535" i="22"/>
  <c r="H535" i="22" s="1"/>
  <c r="G645" i="22"/>
  <c r="H645" i="22" s="1"/>
  <c r="G649" i="22"/>
  <c r="H649" i="22" s="1"/>
  <c r="G678" i="22"/>
  <c r="H678" i="22" s="1"/>
  <c r="G717" i="22"/>
  <c r="H717" i="22" s="1"/>
  <c r="G725" i="22"/>
  <c r="H725" i="22" s="1"/>
  <c r="G797" i="22"/>
  <c r="H797" i="22" s="1"/>
  <c r="G805" i="22"/>
  <c r="H805" i="22" s="1"/>
  <c r="G850" i="22"/>
  <c r="H850" i="22" s="1"/>
  <c r="G893" i="22"/>
  <c r="H893" i="22" s="1"/>
  <c r="G901" i="22"/>
  <c r="H901" i="22" s="1"/>
  <c r="G997" i="22"/>
  <c r="H997" i="22" s="1"/>
  <c r="G62" i="22"/>
  <c r="H62" i="22" s="1"/>
  <c r="G220" i="22"/>
  <c r="H220" i="22" s="1"/>
  <c r="G228" i="22"/>
  <c r="H228" i="22" s="1"/>
  <c r="G475" i="22"/>
  <c r="H475" i="22" s="1"/>
  <c r="G707" i="22"/>
  <c r="H707" i="22" s="1"/>
  <c r="G843" i="22"/>
  <c r="H843" i="22" s="1"/>
  <c r="G191" i="22"/>
  <c r="H191" i="22" s="1"/>
  <c r="G193" i="22"/>
  <c r="H193" i="22" s="1"/>
  <c r="G255" i="22"/>
  <c r="H255" i="22" s="1"/>
  <c r="G257" i="22"/>
  <c r="H257" i="22" s="1"/>
  <c r="G481" i="22"/>
  <c r="H481" i="22" s="1"/>
  <c r="G715" i="22"/>
  <c r="H715" i="22" s="1"/>
  <c r="G47" i="22"/>
  <c r="H47" i="22" s="1"/>
  <c r="G207" i="22"/>
  <c r="H207" i="22" s="1"/>
  <c r="G209" i="22"/>
  <c r="H209" i="22" s="1"/>
  <c r="G339" i="22"/>
  <c r="H339" i="22" s="1"/>
  <c r="G740" i="22"/>
  <c r="H740" i="22" s="1"/>
  <c r="G793" i="22"/>
  <c r="H793" i="22" s="1"/>
  <c r="G937" i="22"/>
  <c r="H937" i="22" s="1"/>
  <c r="G70" i="22"/>
  <c r="H70" i="22" s="1"/>
  <c r="G101" i="22"/>
  <c r="H101" i="22" s="1"/>
  <c r="G78" i="22"/>
  <c r="H78" i="22" s="1"/>
  <c r="G820" i="22"/>
  <c r="H820" i="22" s="1"/>
  <c r="G427" i="22"/>
  <c r="H427" i="22" s="1"/>
  <c r="G515" i="22"/>
  <c r="H515" i="22" s="1"/>
  <c r="G705" i="22"/>
  <c r="H705" i="22" s="1"/>
  <c r="G713" i="22"/>
  <c r="H713" i="22" s="1"/>
  <c r="G37" i="22"/>
  <c r="H37" i="22" s="1"/>
  <c r="G452" i="22"/>
  <c r="H452" i="22" s="1"/>
  <c r="G9" i="22"/>
  <c r="H9" i="22" s="1"/>
  <c r="G143" i="22"/>
  <c r="H143" i="22" s="1"/>
  <c r="G145" i="22"/>
  <c r="H145" i="22" s="1"/>
  <c r="G268" i="22"/>
  <c r="H268" i="22" s="1"/>
  <c r="G396" i="22"/>
  <c r="H396" i="22" s="1"/>
  <c r="G558" i="22"/>
  <c r="H558" i="22" s="1"/>
  <c r="G564" i="22"/>
  <c r="H564" i="22" s="1"/>
  <c r="G889" i="22"/>
  <c r="H889" i="22" s="1"/>
  <c r="G347" i="22"/>
  <c r="H347" i="22" s="1"/>
  <c r="G387" i="22"/>
  <c r="H387" i="22" s="1"/>
  <c r="G412" i="22"/>
  <c r="H412" i="22" s="1"/>
  <c r="G619" i="22"/>
  <c r="H619" i="22" s="1"/>
  <c r="G761" i="22"/>
  <c r="H761" i="22" s="1"/>
  <c r="G772" i="22"/>
  <c r="H772" i="22" s="1"/>
  <c r="G15" i="22"/>
  <c r="H15" i="22" s="1"/>
  <c r="G32" i="22"/>
  <c r="H32" i="22" s="1"/>
  <c r="G55" i="22"/>
  <c r="H55" i="22" s="1"/>
  <c r="G68" i="22"/>
  <c r="H68" i="22" s="1"/>
  <c r="G95" i="22"/>
  <c r="H95" i="22" s="1"/>
  <c r="G124" i="22"/>
  <c r="H124" i="22" s="1"/>
  <c r="G132" i="22"/>
  <c r="H132" i="22" s="1"/>
  <c r="G172" i="22"/>
  <c r="H172" i="22" s="1"/>
  <c r="G180" i="22"/>
  <c r="H180" i="22" s="1"/>
  <c r="G332" i="22"/>
  <c r="H332" i="22" s="1"/>
  <c r="G353" i="22"/>
  <c r="H353" i="22" s="1"/>
  <c r="G404" i="22"/>
  <c r="H404" i="22" s="1"/>
  <c r="G406" i="22"/>
  <c r="H406" i="22" s="1"/>
  <c r="G500" i="22"/>
  <c r="H500" i="22" s="1"/>
  <c r="G593" i="22"/>
  <c r="H593" i="22" s="1"/>
  <c r="G686" i="22"/>
  <c r="H686" i="22" s="1"/>
  <c r="G692" i="22"/>
  <c r="H692" i="22" s="1"/>
  <c r="G763" i="22"/>
  <c r="H763" i="22" s="1"/>
  <c r="G809" i="22"/>
  <c r="H809" i="22" s="1"/>
  <c r="G868" i="22"/>
  <c r="H868" i="22" s="1"/>
  <c r="G891" i="22"/>
  <c r="H891" i="22" s="1"/>
  <c r="G916" i="22"/>
  <c r="H916" i="22" s="1"/>
  <c r="G939" i="22"/>
  <c r="H939" i="22" s="1"/>
  <c r="G13" i="22"/>
  <c r="H13" i="22" s="1"/>
  <c r="G38" i="22"/>
  <c r="H38" i="22" s="1"/>
  <c r="G57" i="22"/>
  <c r="H57" i="22" s="1"/>
  <c r="G69" i="22"/>
  <c r="H69" i="22" s="1"/>
  <c r="G92" i="22"/>
  <c r="H92" i="22" s="1"/>
  <c r="G111" i="22"/>
  <c r="H111" i="22" s="1"/>
  <c r="G113" i="22"/>
  <c r="H113" i="22" s="1"/>
  <c r="G140" i="22"/>
  <c r="H140" i="22" s="1"/>
  <c r="G159" i="22"/>
  <c r="H159" i="22" s="1"/>
  <c r="G161" i="22"/>
  <c r="H161" i="22" s="1"/>
  <c r="G188" i="22"/>
  <c r="H188" i="22" s="1"/>
  <c r="G196" i="22"/>
  <c r="H196" i="22" s="1"/>
  <c r="G372" i="22"/>
  <c r="H372" i="22" s="1"/>
  <c r="G468" i="22"/>
  <c r="H468" i="22" s="1"/>
  <c r="G497" i="22"/>
  <c r="H497" i="22" s="1"/>
  <c r="G537" i="22"/>
  <c r="H537" i="22" s="1"/>
  <c r="G553" i="22"/>
  <c r="H553" i="22" s="1"/>
  <c r="G612" i="22"/>
  <c r="H612" i="22" s="1"/>
  <c r="G683" i="22"/>
  <c r="H683" i="22" s="1"/>
  <c r="G731" i="22"/>
  <c r="H731" i="22" s="1"/>
  <c r="G777" i="22"/>
  <c r="H777" i="22" s="1"/>
  <c r="G788" i="22"/>
  <c r="H788" i="22" s="1"/>
  <c r="G859" i="22"/>
  <c r="H859" i="22" s="1"/>
  <c r="G907" i="22"/>
  <c r="H907" i="22" s="1"/>
  <c r="G953" i="22"/>
  <c r="H953" i="22" s="1"/>
  <c r="G63" i="22"/>
  <c r="H63" i="22" s="1"/>
  <c r="G271" i="22"/>
  <c r="H271" i="22" s="1"/>
  <c r="G273" i="22"/>
  <c r="H273" i="22" s="1"/>
  <c r="G319" i="22"/>
  <c r="H319" i="22" s="1"/>
  <c r="G321" i="22"/>
  <c r="H321" i="22" s="1"/>
  <c r="G420" i="22"/>
  <c r="H420" i="22" s="1"/>
  <c r="G476" i="22"/>
  <c r="H476" i="22" s="1"/>
  <c r="G516" i="22"/>
  <c r="H516" i="22" s="1"/>
  <c r="G529" i="22"/>
  <c r="H529" i="22" s="1"/>
  <c r="G580" i="22"/>
  <c r="H580" i="22" s="1"/>
  <c r="G582" i="22"/>
  <c r="H582" i="22" s="1"/>
  <c r="G708" i="22"/>
  <c r="H708" i="22" s="1"/>
  <c r="G756" i="22"/>
  <c r="H756" i="22" s="1"/>
  <c r="G825" i="22"/>
  <c r="H825" i="22" s="1"/>
  <c r="G836" i="22"/>
  <c r="H836" i="22" s="1"/>
  <c r="G873" i="22"/>
  <c r="H873" i="22" s="1"/>
  <c r="G884" i="22"/>
  <c r="H884" i="22" s="1"/>
  <c r="G14" i="22"/>
  <c r="H14" i="22" s="1"/>
  <c r="G54" i="22"/>
  <c r="H54" i="22" s="1"/>
  <c r="G204" i="22"/>
  <c r="H204" i="22" s="1"/>
  <c r="G252" i="22"/>
  <c r="H252" i="22" s="1"/>
  <c r="G260" i="22"/>
  <c r="H260" i="22" s="1"/>
  <c r="G300" i="22"/>
  <c r="H300" i="22" s="1"/>
  <c r="G308" i="22"/>
  <c r="H308" i="22" s="1"/>
  <c r="G346" i="22"/>
  <c r="H346" i="22" s="1"/>
  <c r="G369" i="22"/>
  <c r="H369" i="22" s="1"/>
  <c r="G457" i="22"/>
  <c r="H457" i="22" s="1"/>
  <c r="G545" i="22"/>
  <c r="H545" i="22" s="1"/>
  <c r="G563" i="22"/>
  <c r="H563" i="22" s="1"/>
  <c r="G574" i="22"/>
  <c r="H574" i="22" s="1"/>
  <c r="G622" i="22"/>
  <c r="H622" i="22" s="1"/>
  <c r="G628" i="22"/>
  <c r="H628" i="22" s="1"/>
  <c r="G659" i="22"/>
  <c r="H659" i="22" s="1"/>
  <c r="G697" i="22"/>
  <c r="H697" i="22" s="1"/>
  <c r="G737" i="22"/>
  <c r="H737" i="22" s="1"/>
  <c r="G739" i="22"/>
  <c r="H739" i="22" s="1"/>
  <c r="G745" i="22"/>
  <c r="H745" i="22" s="1"/>
  <c r="G980" i="22"/>
  <c r="H980" i="22" s="1"/>
  <c r="G1003" i="22"/>
  <c r="H1003" i="22" s="1"/>
  <c r="G996" i="22"/>
  <c r="H996" i="22" s="1"/>
  <c r="K5" i="17"/>
  <c r="I7" i="17"/>
  <c r="K6" i="17"/>
  <c r="G35" i="22"/>
  <c r="H35" i="22" s="1"/>
  <c r="G97" i="22"/>
  <c r="H97" i="22" s="1"/>
  <c r="G137" i="22"/>
  <c r="H137" i="22" s="1"/>
  <c r="G265" i="22"/>
  <c r="H265" i="22" s="1"/>
  <c r="G366" i="22"/>
  <c r="H366" i="22" s="1"/>
  <c r="G65" i="22"/>
  <c r="H65" i="22" s="1"/>
  <c r="G185" i="22"/>
  <c r="H185" i="22" s="1"/>
  <c r="G313" i="22"/>
  <c r="H313" i="22" s="1"/>
  <c r="G374" i="22"/>
  <c r="H374" i="22" s="1"/>
  <c r="G23" i="22"/>
  <c r="H23" i="22" s="1"/>
  <c r="G27" i="22"/>
  <c r="H27" i="22" s="1"/>
  <c r="G104" i="22"/>
  <c r="H104" i="22" s="1"/>
  <c r="G169" i="22"/>
  <c r="H169" i="22" s="1"/>
  <c r="G297" i="22"/>
  <c r="H297" i="22" s="1"/>
  <c r="G814" i="22"/>
  <c r="H814" i="22" s="1"/>
  <c r="G12" i="22"/>
  <c r="H12" i="22" s="1"/>
  <c r="G67" i="22"/>
  <c r="H67" i="22" s="1"/>
  <c r="G82" i="22"/>
  <c r="H82" i="22" s="1"/>
  <c r="G99" i="22"/>
  <c r="H99" i="22" s="1"/>
  <c r="G385" i="22"/>
  <c r="H385" i="22" s="1"/>
  <c r="G449" i="22"/>
  <c r="H449" i="22" s="1"/>
  <c r="G451" i="22"/>
  <c r="H451" i="22" s="1"/>
  <c r="G470" i="22"/>
  <c r="H470" i="22" s="1"/>
  <c r="G547" i="22"/>
  <c r="H547" i="22" s="1"/>
  <c r="G627" i="22"/>
  <c r="H627" i="22" s="1"/>
  <c r="G801" i="22"/>
  <c r="H801" i="22" s="1"/>
  <c r="G803" i="22"/>
  <c r="H803" i="22" s="1"/>
  <c r="G118" i="22"/>
  <c r="H118" i="22" s="1"/>
  <c r="G120" i="22"/>
  <c r="H120" i="22" s="1"/>
  <c r="G134" i="22"/>
  <c r="H134" i="22" s="1"/>
  <c r="G136" i="22"/>
  <c r="H136" i="22" s="1"/>
  <c r="G150" i="22"/>
  <c r="H150" i="22" s="1"/>
  <c r="G152" i="22"/>
  <c r="H152" i="22" s="1"/>
  <c r="G166" i="22"/>
  <c r="H166" i="22" s="1"/>
  <c r="G168" i="22"/>
  <c r="H168" i="22" s="1"/>
  <c r="G182" i="22"/>
  <c r="H182" i="22" s="1"/>
  <c r="G184" i="22"/>
  <c r="H184" i="22" s="1"/>
  <c r="G198" i="22"/>
  <c r="H198" i="22" s="1"/>
  <c r="G200" i="22"/>
  <c r="H200" i="22" s="1"/>
  <c r="G214" i="22"/>
  <c r="H214" i="22" s="1"/>
  <c r="G216" i="22"/>
  <c r="H216" i="22" s="1"/>
  <c r="G230" i="22"/>
  <c r="H230" i="22" s="1"/>
  <c r="G232" i="22"/>
  <c r="H232" i="22" s="1"/>
  <c r="G246" i="22"/>
  <c r="H246" i="22" s="1"/>
  <c r="G248" i="22"/>
  <c r="H248" i="22" s="1"/>
  <c r="G262" i="22"/>
  <c r="H262" i="22" s="1"/>
  <c r="G264" i="22"/>
  <c r="H264" i="22" s="1"/>
  <c r="G278" i="22"/>
  <c r="H278" i="22" s="1"/>
  <c r="G280" i="22"/>
  <c r="H280" i="22" s="1"/>
  <c r="G294" i="22"/>
  <c r="H294" i="22" s="1"/>
  <c r="G296" i="22"/>
  <c r="H296" i="22" s="1"/>
  <c r="G310" i="22"/>
  <c r="H310" i="22" s="1"/>
  <c r="G312" i="22"/>
  <c r="H312" i="22" s="1"/>
  <c r="G326" i="22"/>
  <c r="H326" i="22" s="1"/>
  <c r="G328" i="22"/>
  <c r="H328" i="22" s="1"/>
  <c r="G419" i="22"/>
  <c r="H419" i="22" s="1"/>
  <c r="G459" i="22"/>
  <c r="H459" i="22" s="1"/>
  <c r="G461" i="22"/>
  <c r="H461" i="22" s="1"/>
  <c r="G542" i="22"/>
  <c r="H542" i="22" s="1"/>
  <c r="G544" i="22"/>
  <c r="H544" i="22" s="1"/>
  <c r="G584" i="22"/>
  <c r="H584" i="22" s="1"/>
  <c r="G635" i="22"/>
  <c r="H635" i="22" s="1"/>
  <c r="G637" i="22"/>
  <c r="H637" i="22" s="1"/>
  <c r="G769" i="22"/>
  <c r="H769" i="22" s="1"/>
  <c r="G771" i="22"/>
  <c r="H771" i="22" s="1"/>
  <c r="G26" i="22"/>
  <c r="H26" i="22" s="1"/>
  <c r="G51" i="22"/>
  <c r="H51" i="22" s="1"/>
  <c r="G66" i="22"/>
  <c r="H66" i="22" s="1"/>
  <c r="G83" i="22"/>
  <c r="H83" i="22" s="1"/>
  <c r="G98" i="22"/>
  <c r="H98" i="22" s="1"/>
  <c r="G405" i="22"/>
  <c r="H405" i="22" s="1"/>
  <c r="G488" i="22"/>
  <c r="H488" i="22" s="1"/>
  <c r="G531" i="22"/>
  <c r="H531" i="22" s="1"/>
  <c r="G607" i="22"/>
  <c r="H607" i="22" s="1"/>
  <c r="G675" i="22"/>
  <c r="H675" i="22" s="1"/>
  <c r="G929" i="22"/>
  <c r="H929" i="22" s="1"/>
  <c r="G931" i="22"/>
  <c r="H931" i="22" s="1"/>
  <c r="G18" i="22"/>
  <c r="H18" i="22" s="1"/>
  <c r="G110" i="22"/>
  <c r="H110" i="22" s="1"/>
  <c r="G126" i="22"/>
  <c r="H126" i="22" s="1"/>
  <c r="G142" i="22"/>
  <c r="H142" i="22" s="1"/>
  <c r="G158" i="22"/>
  <c r="H158" i="22" s="1"/>
  <c r="G174" i="22"/>
  <c r="H174" i="22" s="1"/>
  <c r="G190" i="22"/>
  <c r="H190" i="22" s="1"/>
  <c r="G206" i="22"/>
  <c r="H206" i="22" s="1"/>
  <c r="G222" i="22"/>
  <c r="H222" i="22" s="1"/>
  <c r="G238" i="22"/>
  <c r="H238" i="22" s="1"/>
  <c r="G254" i="22"/>
  <c r="H254" i="22" s="1"/>
  <c r="G270" i="22"/>
  <c r="H270" i="22" s="1"/>
  <c r="G286" i="22"/>
  <c r="H286" i="22" s="1"/>
  <c r="G302" i="22"/>
  <c r="H302" i="22" s="1"/>
  <c r="G318" i="22"/>
  <c r="H318" i="22" s="1"/>
  <c r="G336" i="22"/>
  <c r="H336" i="22" s="1"/>
  <c r="G441" i="22"/>
  <c r="H441" i="22" s="1"/>
  <c r="G505" i="22"/>
  <c r="H505" i="22" s="1"/>
  <c r="G507" i="22"/>
  <c r="H507" i="22" s="1"/>
  <c r="G897" i="22"/>
  <c r="H897" i="22" s="1"/>
  <c r="G899" i="22"/>
  <c r="H899" i="22" s="1"/>
  <c r="G10" i="22"/>
  <c r="H10" i="22" s="1"/>
  <c r="G43" i="22"/>
  <c r="H43" i="22" s="1"/>
  <c r="G58" i="22"/>
  <c r="H58" i="22" s="1"/>
  <c r="G75" i="22"/>
  <c r="H75" i="22" s="1"/>
  <c r="G90" i="22"/>
  <c r="H90" i="22" s="1"/>
  <c r="G107" i="22"/>
  <c r="H107" i="22" s="1"/>
  <c r="G114" i="22"/>
  <c r="H114" i="22" s="1"/>
  <c r="G123" i="22"/>
  <c r="H123" i="22" s="1"/>
  <c r="G130" i="22"/>
  <c r="H130" i="22" s="1"/>
  <c r="G139" i="22"/>
  <c r="H139" i="22" s="1"/>
  <c r="G146" i="22"/>
  <c r="H146" i="22" s="1"/>
  <c r="G155" i="22"/>
  <c r="H155" i="22" s="1"/>
  <c r="G162" i="22"/>
  <c r="H162" i="22" s="1"/>
  <c r="G171" i="22"/>
  <c r="H171" i="22" s="1"/>
  <c r="G178" i="22"/>
  <c r="H178" i="22" s="1"/>
  <c r="G187" i="22"/>
  <c r="H187" i="22" s="1"/>
  <c r="G194" i="22"/>
  <c r="H194" i="22" s="1"/>
  <c r="G203" i="22"/>
  <c r="H203" i="22" s="1"/>
  <c r="G210" i="22"/>
  <c r="H210" i="22" s="1"/>
  <c r="G219" i="22"/>
  <c r="H219" i="22" s="1"/>
  <c r="G226" i="22"/>
  <c r="H226" i="22" s="1"/>
  <c r="G235" i="22"/>
  <c r="H235" i="22" s="1"/>
  <c r="G242" i="22"/>
  <c r="H242" i="22" s="1"/>
  <c r="G251" i="22"/>
  <c r="H251" i="22" s="1"/>
  <c r="G258" i="22"/>
  <c r="H258" i="22" s="1"/>
  <c r="G267" i="22"/>
  <c r="H267" i="22" s="1"/>
  <c r="G274" i="22"/>
  <c r="H274" i="22" s="1"/>
  <c r="G283" i="22"/>
  <c r="H283" i="22" s="1"/>
  <c r="G290" i="22"/>
  <c r="H290" i="22" s="1"/>
  <c r="G299" i="22"/>
  <c r="H299" i="22" s="1"/>
  <c r="G306" i="22"/>
  <c r="H306" i="22" s="1"/>
  <c r="G315" i="22"/>
  <c r="H315" i="22" s="1"/>
  <c r="G322" i="22"/>
  <c r="H322" i="22" s="1"/>
  <c r="G331" i="22"/>
  <c r="H331" i="22" s="1"/>
  <c r="G349" i="22"/>
  <c r="H349" i="22" s="1"/>
  <c r="G360" i="22"/>
  <c r="H360" i="22" s="1"/>
  <c r="G377" i="22"/>
  <c r="H377" i="22" s="1"/>
  <c r="G379" i="22"/>
  <c r="H379" i="22" s="1"/>
  <c r="G432" i="22"/>
  <c r="H432" i="22" s="1"/>
  <c r="G464" i="22"/>
  <c r="H464" i="22" s="1"/>
  <c r="G477" i="22"/>
  <c r="H477" i="22" s="1"/>
  <c r="G494" i="22"/>
  <c r="H494" i="22" s="1"/>
  <c r="G611" i="22"/>
  <c r="H611" i="22" s="1"/>
  <c r="G865" i="22"/>
  <c r="H865" i="22" s="1"/>
  <c r="G867" i="22"/>
  <c r="H867" i="22" s="1"/>
  <c r="G351" i="22"/>
  <c r="H351" i="22" s="1"/>
  <c r="G358" i="22"/>
  <c r="H358" i="22" s="1"/>
  <c r="G363" i="22"/>
  <c r="H363" i="22" s="1"/>
  <c r="G365" i="22"/>
  <c r="H365" i="22" s="1"/>
  <c r="G376" i="22"/>
  <c r="H376" i="22" s="1"/>
  <c r="G383" i="22"/>
  <c r="H383" i="22" s="1"/>
  <c r="G421" i="22"/>
  <c r="H421" i="22" s="1"/>
  <c r="G435" i="22"/>
  <c r="H435" i="22" s="1"/>
  <c r="G439" i="22"/>
  <c r="H439" i="22" s="1"/>
  <c r="G448" i="22"/>
  <c r="H448" i="22" s="1"/>
  <c r="G491" i="22"/>
  <c r="H491" i="22" s="1"/>
  <c r="G493" i="22"/>
  <c r="H493" i="22" s="1"/>
  <c r="G504" i="22"/>
  <c r="H504" i="22" s="1"/>
  <c r="G511" i="22"/>
  <c r="H511" i="22" s="1"/>
  <c r="G549" i="22"/>
  <c r="H549" i="22" s="1"/>
  <c r="G587" i="22"/>
  <c r="H587" i="22" s="1"/>
  <c r="G589" i="22"/>
  <c r="H589" i="22" s="1"/>
  <c r="G609" i="22"/>
  <c r="H609" i="22" s="1"/>
  <c r="G651" i="22"/>
  <c r="H651" i="22" s="1"/>
  <c r="G653" i="22"/>
  <c r="H653" i="22" s="1"/>
  <c r="G673" i="22"/>
  <c r="H673" i="22" s="1"/>
  <c r="G335" i="22"/>
  <c r="H335" i="22" s="1"/>
  <c r="G359" i="22"/>
  <c r="H359" i="22" s="1"/>
  <c r="G371" i="22"/>
  <c r="H371" i="22" s="1"/>
  <c r="G375" i="22"/>
  <c r="H375" i="22" s="1"/>
  <c r="G384" i="22"/>
  <c r="H384" i="22" s="1"/>
  <c r="G447" i="22"/>
  <c r="H447" i="22" s="1"/>
  <c r="G499" i="22"/>
  <c r="H499" i="22" s="1"/>
  <c r="G503" i="22"/>
  <c r="H503" i="22" s="1"/>
  <c r="G512" i="22"/>
  <c r="H512" i="22" s="1"/>
  <c r="G555" i="22"/>
  <c r="H555" i="22" s="1"/>
  <c r="G577" i="22"/>
  <c r="H577" i="22" s="1"/>
  <c r="G641" i="22"/>
  <c r="H641" i="22" s="1"/>
  <c r="G368" i="22"/>
  <c r="H368" i="22" s="1"/>
  <c r="G411" i="22"/>
  <c r="H411" i="22" s="1"/>
  <c r="G413" i="22"/>
  <c r="H413" i="22" s="1"/>
  <c r="G424" i="22"/>
  <c r="H424" i="22" s="1"/>
  <c r="G469" i="22"/>
  <c r="H469" i="22" s="1"/>
  <c r="G483" i="22"/>
  <c r="H483" i="22" s="1"/>
  <c r="G496" i="22"/>
  <c r="H496" i="22" s="1"/>
  <c r="G539" i="22"/>
  <c r="H539" i="22" s="1"/>
  <c r="G541" i="22"/>
  <c r="H541" i="22" s="1"/>
  <c r="G552" i="22"/>
  <c r="H552" i="22" s="1"/>
  <c r="G579" i="22"/>
  <c r="H579" i="22" s="1"/>
  <c r="G616" i="22"/>
  <c r="H616" i="22" s="1"/>
  <c r="G643" i="22"/>
  <c r="H643" i="22" s="1"/>
  <c r="G689" i="22"/>
  <c r="H689" i="22" s="1"/>
  <c r="G691" i="22"/>
  <c r="H691" i="22" s="1"/>
  <c r="G721" i="22"/>
  <c r="H721" i="22" s="1"/>
  <c r="G723" i="22"/>
  <c r="H723" i="22" s="1"/>
  <c r="G753" i="22"/>
  <c r="H753" i="22" s="1"/>
  <c r="G755" i="22"/>
  <c r="H755" i="22" s="1"/>
  <c r="G785" i="22"/>
  <c r="H785" i="22" s="1"/>
  <c r="G787" i="22"/>
  <c r="H787" i="22" s="1"/>
  <c r="G817" i="22"/>
  <c r="H817" i="22" s="1"/>
  <c r="G819" i="22"/>
  <c r="H819" i="22" s="1"/>
  <c r="G849" i="22"/>
  <c r="H849" i="22" s="1"/>
  <c r="G851" i="22"/>
  <c r="H851" i="22" s="1"/>
  <c r="G881" i="22"/>
  <c r="H881" i="22" s="1"/>
  <c r="G883" i="22"/>
  <c r="H883" i="22" s="1"/>
  <c r="G913" i="22"/>
  <c r="H913" i="22" s="1"/>
  <c r="G915" i="22"/>
  <c r="H915" i="22" s="1"/>
  <c r="G945" i="22"/>
  <c r="H945" i="22" s="1"/>
  <c r="G947" i="22"/>
  <c r="H947" i="22" s="1"/>
  <c r="G977" i="22"/>
  <c r="H977" i="22" s="1"/>
  <c r="G979" i="22"/>
  <c r="H979" i="22" s="1"/>
  <c r="G395" i="22"/>
  <c r="H395" i="22" s="1"/>
  <c r="G397" i="22"/>
  <c r="H397" i="22" s="1"/>
  <c r="G408" i="22"/>
  <c r="H408" i="22" s="1"/>
  <c r="G415" i="22"/>
  <c r="H415" i="22" s="1"/>
  <c r="G453" i="22"/>
  <c r="H453" i="22" s="1"/>
  <c r="G467" i="22"/>
  <c r="H467" i="22" s="1"/>
  <c r="G471" i="22"/>
  <c r="H471" i="22" s="1"/>
  <c r="G480" i="22"/>
  <c r="H480" i="22" s="1"/>
  <c r="G523" i="22"/>
  <c r="H523" i="22" s="1"/>
  <c r="G525" i="22"/>
  <c r="H525" i="22" s="1"/>
  <c r="G536" i="22"/>
  <c r="H536" i="22" s="1"/>
  <c r="G543" i="22"/>
  <c r="H543" i="22" s="1"/>
  <c r="G603" i="22"/>
  <c r="H603" i="22" s="1"/>
  <c r="G605" i="22"/>
  <c r="H605" i="22" s="1"/>
  <c r="G667" i="22"/>
  <c r="H667" i="22" s="1"/>
  <c r="G669" i="22"/>
  <c r="H669" i="22" s="1"/>
  <c r="G551" i="22"/>
  <c r="H551" i="22" s="1"/>
  <c r="G560" i="22"/>
  <c r="H560" i="22" s="1"/>
  <c r="G567" i="22"/>
  <c r="H567" i="22" s="1"/>
  <c r="G576" i="22"/>
  <c r="H576" i="22" s="1"/>
  <c r="G583" i="22"/>
  <c r="H583" i="22" s="1"/>
  <c r="G592" i="22"/>
  <c r="H592" i="22" s="1"/>
  <c r="G599" i="22"/>
  <c r="H599" i="22" s="1"/>
  <c r="G608" i="22"/>
  <c r="H608" i="22" s="1"/>
  <c r="G615" i="22"/>
  <c r="H615" i="22" s="1"/>
  <c r="G624" i="22"/>
  <c r="H624" i="22" s="1"/>
  <c r="G631" i="22"/>
  <c r="H631" i="22" s="1"/>
  <c r="G640" i="22"/>
  <c r="H640" i="22" s="1"/>
  <c r="G647" i="22"/>
  <c r="H647" i="22" s="1"/>
  <c r="G656" i="22"/>
  <c r="H656" i="22" s="1"/>
  <c r="G663" i="22"/>
  <c r="H663" i="22" s="1"/>
  <c r="G672" i="22"/>
  <c r="H672" i="22" s="1"/>
  <c r="G679" i="22"/>
  <c r="H679" i="22" s="1"/>
  <c r="G688" i="22"/>
  <c r="H688" i="22" s="1"/>
  <c r="G695" i="22"/>
  <c r="H695" i="22" s="1"/>
  <c r="G704" i="22"/>
  <c r="H704" i="22" s="1"/>
  <c r="G711" i="22"/>
  <c r="H711" i="22" s="1"/>
  <c r="G720" i="22"/>
  <c r="H720" i="22" s="1"/>
  <c r="G727" i="22"/>
  <c r="H727" i="22" s="1"/>
  <c r="G736" i="22"/>
  <c r="H736" i="22" s="1"/>
  <c r="G743" i="22"/>
  <c r="H743" i="22" s="1"/>
  <c r="G752" i="22"/>
  <c r="H752" i="22" s="1"/>
  <c r="G759" i="22"/>
  <c r="H759" i="22" s="1"/>
  <c r="G768" i="22"/>
  <c r="H768" i="22" s="1"/>
  <c r="G775" i="22"/>
  <c r="H775" i="22" s="1"/>
  <c r="G784" i="22"/>
  <c r="H784" i="22" s="1"/>
  <c r="G791" i="22"/>
  <c r="H791" i="22" s="1"/>
  <c r="G800" i="22"/>
  <c r="H800" i="22" s="1"/>
  <c r="G807" i="22"/>
  <c r="H807" i="22" s="1"/>
  <c r="G816" i="22"/>
  <c r="H816" i="22" s="1"/>
  <c r="G823" i="22"/>
  <c r="H823" i="22" s="1"/>
  <c r="G832" i="22"/>
  <c r="H832" i="22" s="1"/>
  <c r="G839" i="22"/>
  <c r="H839" i="22" s="1"/>
  <c r="G848" i="22"/>
  <c r="H848" i="22" s="1"/>
  <c r="G855" i="22"/>
  <c r="H855" i="22" s="1"/>
  <c r="G864" i="22"/>
  <c r="H864" i="22" s="1"/>
  <c r="G871" i="22"/>
  <c r="H871" i="22" s="1"/>
  <c r="G880" i="22"/>
  <c r="H880" i="22" s="1"/>
  <c r="G887" i="22"/>
  <c r="H887" i="22" s="1"/>
  <c r="G896" i="22"/>
  <c r="H896" i="22" s="1"/>
  <c r="G903" i="22"/>
  <c r="H903" i="22" s="1"/>
  <c r="G912" i="22"/>
  <c r="H912" i="22" s="1"/>
  <c r="G919" i="22"/>
  <c r="H919" i="22" s="1"/>
  <c r="G928" i="22"/>
  <c r="H928" i="22" s="1"/>
  <c r="G935" i="22"/>
  <c r="H935" i="22" s="1"/>
  <c r="G944" i="22"/>
  <c r="H944" i="22" s="1"/>
  <c r="G951" i="22"/>
  <c r="H951" i="22" s="1"/>
  <c r="G960" i="22"/>
  <c r="H960" i="22" s="1"/>
  <c r="G967" i="22"/>
  <c r="H967" i="22" s="1"/>
  <c r="G976" i="22"/>
  <c r="H976" i="22" s="1"/>
  <c r="G983" i="22"/>
  <c r="H983" i="22" s="1"/>
  <c r="G992" i="22"/>
  <c r="H992" i="22" s="1"/>
  <c r="G999" i="22"/>
  <c r="H999" i="22" s="1"/>
  <c r="G680" i="22"/>
  <c r="H680" i="22" s="1"/>
  <c r="G687" i="22"/>
  <c r="H687" i="22" s="1"/>
  <c r="G703" i="22"/>
  <c r="H703" i="22" s="1"/>
  <c r="G719" i="22"/>
  <c r="H719" i="22" s="1"/>
  <c r="G735" i="22"/>
  <c r="H735" i="22" s="1"/>
  <c r="G751" i="22"/>
  <c r="H751" i="22" s="1"/>
  <c r="G767" i="22"/>
  <c r="H767" i="22" s="1"/>
  <c r="G783" i="22"/>
  <c r="H783" i="22" s="1"/>
  <c r="G799" i="22"/>
  <c r="H799" i="22" s="1"/>
  <c r="G815" i="22"/>
  <c r="H815" i="22" s="1"/>
  <c r="G831" i="22"/>
  <c r="H831" i="22" s="1"/>
  <c r="G847" i="22"/>
  <c r="H847" i="22" s="1"/>
  <c r="G863" i="22"/>
  <c r="H863" i="22" s="1"/>
  <c r="G879" i="22"/>
  <c r="H879" i="22" s="1"/>
  <c r="G895" i="22"/>
  <c r="H895" i="22" s="1"/>
  <c r="G911" i="22"/>
  <c r="H911" i="22" s="1"/>
  <c r="G927" i="22"/>
  <c r="H927" i="22" s="1"/>
  <c r="G943" i="22"/>
  <c r="H943" i="22" s="1"/>
  <c r="G959" i="22"/>
  <c r="H959" i="22" s="1"/>
  <c r="G975" i="22"/>
  <c r="H975" i="22" s="1"/>
  <c r="G991" i="22"/>
  <c r="H991" i="22" s="1"/>
  <c r="G357" i="22"/>
  <c r="H357" i="22" s="1"/>
  <c r="I8" i="17" l="1"/>
  <c r="K7" i="17"/>
  <c r="I9" i="17" l="1"/>
  <c r="K8" i="17"/>
  <c r="I10" i="17" l="1"/>
  <c r="K9" i="17"/>
  <c r="V612" i="21"/>
  <c r="AU55" i="21"/>
  <c r="AT55" i="21"/>
  <c r="AT49" i="21"/>
  <c r="AU49" i="21" s="1"/>
  <c r="AT48" i="21"/>
  <c r="AU48" i="21" s="1"/>
  <c r="I11" i="17" l="1"/>
  <c r="K10" i="17"/>
  <c r="I12" i="17" l="1"/>
  <c r="K11" i="17"/>
  <c r="I13" i="17" l="1"/>
  <c r="K12" i="17"/>
  <c r="I14" i="17" l="1"/>
  <c r="K13" i="17"/>
  <c r="D4" i="17"/>
  <c r="D5" i="17" l="1"/>
  <c r="F4" i="17"/>
  <c r="I15" i="17"/>
  <c r="K14" i="17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4" i="15"/>
  <c r="E2" i="15"/>
  <c r="C6" i="14"/>
  <c r="C7" i="14" s="1"/>
  <c r="C8" i="14" s="1"/>
  <c r="C9" i="14" s="1"/>
  <c r="C10" i="14" s="1"/>
  <c r="C11" i="14" s="1"/>
  <c r="C12" i="14" s="1"/>
  <c r="C13" i="14" s="1"/>
  <c r="C14" i="14" s="1"/>
  <c r="C15" i="14" s="1"/>
  <c r="C16" i="14" s="1"/>
  <c r="C17" i="14" s="1"/>
  <c r="C18" i="14" s="1"/>
  <c r="C19" i="14" s="1"/>
  <c r="C20" i="14" s="1"/>
  <c r="C21" i="14" s="1"/>
  <c r="C22" i="14" s="1"/>
  <c r="C23" i="14" s="1"/>
  <c r="C24" i="14" s="1"/>
  <c r="C25" i="14" s="1"/>
  <c r="C26" i="14" s="1"/>
  <c r="C27" i="14" s="1"/>
  <c r="C28" i="14" s="1"/>
  <c r="C29" i="14" s="1"/>
  <c r="C30" i="14" s="1"/>
  <c r="C31" i="14" s="1"/>
  <c r="C32" i="14" s="1"/>
  <c r="C33" i="14" s="1"/>
  <c r="C34" i="14" s="1"/>
  <c r="C35" i="14" s="1"/>
  <c r="C36" i="14" s="1"/>
  <c r="C37" i="14" s="1"/>
  <c r="C38" i="14" s="1"/>
  <c r="C39" i="14" s="1"/>
  <c r="C40" i="14" s="1"/>
  <c r="D6" i="17" l="1"/>
  <c r="F5" i="17"/>
  <c r="I16" i="17"/>
  <c r="K15" i="17"/>
  <c r="C41" i="14"/>
  <c r="C42" i="14" s="1"/>
  <c r="C43" i="14" s="1"/>
  <c r="C44" i="14" s="1"/>
  <c r="C45" i="14" s="1"/>
  <c r="C46" i="14" s="1"/>
  <c r="C47" i="14" s="1"/>
  <c r="C48" i="14" s="1"/>
  <c r="C49" i="14" s="1"/>
  <c r="C50" i="14" s="1"/>
  <c r="C51" i="14" s="1"/>
  <c r="C52" i="14" s="1"/>
  <c r="C53" i="14" s="1"/>
  <c r="C54" i="14" s="1"/>
  <c r="C55" i="14" s="1"/>
  <c r="C56" i="14" s="1"/>
  <c r="C57" i="14" s="1"/>
  <c r="C58" i="14" s="1"/>
  <c r="C59" i="14" s="1"/>
  <c r="C60" i="14" s="1"/>
  <c r="C61" i="14" s="1"/>
  <c r="C62" i="14" s="1"/>
  <c r="C63" i="14" s="1"/>
  <c r="C64" i="14" s="1"/>
  <c r="C65" i="14" s="1"/>
  <c r="C66" i="14" s="1"/>
  <c r="C67" i="14" s="1"/>
  <c r="C68" i="14" s="1"/>
  <c r="C69" i="14" s="1"/>
  <c r="C70" i="14" s="1"/>
  <c r="C71" i="14" s="1"/>
  <c r="E4" i="15"/>
  <c r="E3" i="15"/>
  <c r="E48" i="15"/>
  <c r="E38" i="15"/>
  <c r="E37" i="15"/>
  <c r="E57" i="15"/>
  <c r="E56" i="15"/>
  <c r="E47" i="15"/>
  <c r="E11" i="15"/>
  <c r="E26" i="15"/>
  <c r="E15" i="15"/>
  <c r="E14" i="15"/>
  <c r="E58" i="15"/>
  <c r="E25" i="15"/>
  <c r="E55" i="15"/>
  <c r="E33" i="15"/>
  <c r="E17" i="15"/>
  <c r="E7" i="15"/>
  <c r="E50" i="15"/>
  <c r="E40" i="15"/>
  <c r="E30" i="15"/>
  <c r="E16" i="15"/>
  <c r="E6" i="15"/>
  <c r="E49" i="15"/>
  <c r="E39" i="15"/>
  <c r="E29" i="15"/>
  <c r="E46" i="15"/>
  <c r="E24" i="15"/>
  <c r="E45" i="15"/>
  <c r="E19" i="15"/>
  <c r="E9" i="15"/>
  <c r="E54" i="15"/>
  <c r="E42" i="15"/>
  <c r="E32" i="15"/>
  <c r="E22" i="15"/>
  <c r="E34" i="15"/>
  <c r="E10" i="15"/>
  <c r="E23" i="15"/>
  <c r="E18" i="15"/>
  <c r="E8" i="15"/>
  <c r="E53" i="15"/>
  <c r="E41" i="15"/>
  <c r="E31" i="15"/>
  <c r="E21" i="15"/>
  <c r="E13" i="15"/>
  <c r="E5" i="15"/>
  <c r="E52" i="15"/>
  <c r="E44" i="15"/>
  <c r="E36" i="15"/>
  <c r="E28" i="15"/>
  <c r="E20" i="15"/>
  <c r="E12" i="15"/>
  <c r="E59" i="15"/>
  <c r="E51" i="15"/>
  <c r="E43" i="15"/>
  <c r="E35" i="15"/>
  <c r="E27" i="15"/>
  <c r="F47" i="4"/>
  <c r="D7" i="17" l="1"/>
  <c r="F6" i="17"/>
  <c r="I17" i="17"/>
  <c r="K16" i="17"/>
  <c r="G47" i="4"/>
  <c r="H47" i="4" s="1"/>
  <c r="D8" i="17" l="1"/>
  <c r="F7" i="17"/>
  <c r="I18" i="17"/>
  <c r="K17" i="17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6" i="14"/>
  <c r="G207" i="14"/>
  <c r="D9" i="17" l="1"/>
  <c r="F8" i="17"/>
  <c r="I19" i="17"/>
  <c r="K18" i="17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D10" i="17" l="1"/>
  <c r="F9" i="17"/>
  <c r="I20" i="17"/>
  <c r="K19" i="17"/>
  <c r="E6" i="14"/>
  <c r="F6" i="14" s="1"/>
  <c r="D11" i="17" l="1"/>
  <c r="F10" i="17"/>
  <c r="I21" i="17"/>
  <c r="K20" i="17"/>
  <c r="E7" i="14"/>
  <c r="F7" i="14" s="1"/>
  <c r="D12" i="17" l="1"/>
  <c r="F11" i="17"/>
  <c r="I22" i="17"/>
  <c r="K21" i="17"/>
  <c r="E8" i="14"/>
  <c r="F8" i="14" s="1"/>
  <c r="N11" i="4"/>
  <c r="N12" i="4" s="1"/>
  <c r="D13" i="17" l="1"/>
  <c r="F12" i="17"/>
  <c r="I23" i="17"/>
  <c r="K22" i="17"/>
  <c r="E9" i="14"/>
  <c r="F9" i="14" s="1"/>
  <c r="N15" i="4"/>
  <c r="N16" i="4" s="1"/>
  <c r="T15" i="4"/>
  <c r="T16" i="4" s="1"/>
  <c r="P15" i="4"/>
  <c r="P16" i="4" s="1"/>
  <c r="S15" i="4"/>
  <c r="S16" i="4" s="1"/>
  <c r="Q15" i="4"/>
  <c r="O15" i="4"/>
  <c r="O16" i="4" s="1"/>
  <c r="R15" i="4"/>
  <c r="R16" i="4" s="1"/>
  <c r="D14" i="17" l="1"/>
  <c r="F13" i="17"/>
  <c r="I24" i="17"/>
  <c r="K23" i="17"/>
  <c r="E10" i="14"/>
  <c r="F10" i="14" s="1"/>
  <c r="Q16" i="4"/>
  <c r="D15" i="17" l="1"/>
  <c r="F14" i="17"/>
  <c r="I25" i="17"/>
  <c r="K24" i="17"/>
  <c r="E11" i="14"/>
  <c r="F11" i="14" s="1"/>
  <c r="D16" i="17" l="1"/>
  <c r="F15" i="17"/>
  <c r="I26" i="17"/>
  <c r="K25" i="17"/>
  <c r="E12" i="14"/>
  <c r="F12" i="14" s="1"/>
  <c r="D17" i="17" l="1"/>
  <c r="F16" i="17"/>
  <c r="I27" i="17"/>
  <c r="K26" i="17"/>
  <c r="E13" i="14"/>
  <c r="F13" i="14" s="1"/>
  <c r="D18" i="17" l="1"/>
  <c r="F17" i="17"/>
  <c r="I28" i="17"/>
  <c r="K27" i="17"/>
  <c r="E14" i="14"/>
  <c r="F14" i="14" s="1"/>
  <c r="D19" i="17" l="1"/>
  <c r="F18" i="17"/>
  <c r="I29" i="17"/>
  <c r="K28" i="17"/>
  <c r="E15" i="14"/>
  <c r="F15" i="14" s="1"/>
  <c r="D20" i="17" l="1"/>
  <c r="F19" i="17"/>
  <c r="I30" i="17"/>
  <c r="K29" i="17"/>
  <c r="E16" i="14"/>
  <c r="F16" i="14" s="1"/>
  <c r="D21" i="17" l="1"/>
  <c r="F20" i="17"/>
  <c r="I31" i="17"/>
  <c r="K30" i="17"/>
  <c r="E17" i="14"/>
  <c r="F17" i="14" s="1"/>
  <c r="D22" i="17" l="1"/>
  <c r="F21" i="17"/>
  <c r="I32" i="17"/>
  <c r="K31" i="17"/>
  <c r="E18" i="14"/>
  <c r="F18" i="14" s="1"/>
  <c r="D23" i="17" l="1"/>
  <c r="F22" i="17"/>
  <c r="I33" i="17"/>
  <c r="K32" i="17"/>
  <c r="E19" i="14"/>
  <c r="F19" i="14" s="1"/>
  <c r="D24" i="17" l="1"/>
  <c r="F23" i="17"/>
  <c r="I34" i="17"/>
  <c r="K33" i="17"/>
  <c r="E20" i="14"/>
  <c r="F20" i="14" s="1"/>
  <c r="D25" i="17" l="1"/>
  <c r="F24" i="17"/>
  <c r="I35" i="17"/>
  <c r="K34" i="17"/>
  <c r="E21" i="14"/>
  <c r="F21" i="14" s="1"/>
  <c r="D26" i="17" l="1"/>
  <c r="F25" i="17"/>
  <c r="I36" i="17"/>
  <c r="K35" i="17"/>
  <c r="E22" i="14"/>
  <c r="F22" i="14" s="1"/>
  <c r="D27" i="17" l="1"/>
  <c r="F26" i="17"/>
  <c r="I37" i="17"/>
  <c r="K36" i="17"/>
  <c r="E23" i="14"/>
  <c r="F23" i="14" s="1"/>
  <c r="D28" i="17" l="1"/>
  <c r="F27" i="17"/>
  <c r="I38" i="17"/>
  <c r="K37" i="17"/>
  <c r="E24" i="14"/>
  <c r="F24" i="14" s="1"/>
  <c r="D29" i="17" l="1"/>
  <c r="F28" i="17"/>
  <c r="I39" i="17"/>
  <c r="K38" i="17"/>
  <c r="E25" i="14"/>
  <c r="F25" i="14" s="1"/>
  <c r="D30" i="17" l="1"/>
  <c r="F29" i="17"/>
  <c r="I40" i="17"/>
  <c r="K39" i="17"/>
  <c r="E26" i="14"/>
  <c r="F26" i="14" s="1"/>
  <c r="D31" i="17" l="1"/>
  <c r="F30" i="17"/>
  <c r="I41" i="17"/>
  <c r="K40" i="17"/>
  <c r="E27" i="14"/>
  <c r="F27" i="14" s="1"/>
  <c r="D32" i="17" l="1"/>
  <c r="F31" i="17"/>
  <c r="I42" i="17"/>
  <c r="K41" i="17"/>
  <c r="E28" i="14"/>
  <c r="F28" i="14" s="1"/>
  <c r="D33" i="17" l="1"/>
  <c r="F32" i="17"/>
  <c r="I43" i="17"/>
  <c r="K42" i="17"/>
  <c r="E29" i="14"/>
  <c r="F29" i="14" s="1"/>
  <c r="D34" i="17" l="1"/>
  <c r="F33" i="17"/>
  <c r="I44" i="17"/>
  <c r="K43" i="17"/>
  <c r="E30" i="14"/>
  <c r="F30" i="14" s="1"/>
  <c r="D35" i="17" l="1"/>
  <c r="F34" i="17"/>
  <c r="I45" i="17"/>
  <c r="K44" i="17"/>
  <c r="E31" i="14"/>
  <c r="F31" i="14" s="1"/>
  <c r="D36" i="17" l="1"/>
  <c r="F35" i="17"/>
  <c r="I46" i="17"/>
  <c r="K45" i="17"/>
  <c r="E32" i="14"/>
  <c r="F32" i="14" s="1"/>
  <c r="D37" i="17" l="1"/>
  <c r="F36" i="17"/>
  <c r="I47" i="17"/>
  <c r="K46" i="17"/>
  <c r="E33" i="14"/>
  <c r="F33" i="14" s="1"/>
  <c r="D38" i="17" l="1"/>
  <c r="F37" i="17"/>
  <c r="I48" i="17"/>
  <c r="K47" i="17"/>
  <c r="E34" i="14"/>
  <c r="F34" i="14" s="1"/>
  <c r="D39" i="17" l="1"/>
  <c r="F38" i="17"/>
  <c r="I49" i="17"/>
  <c r="K48" i="17"/>
  <c r="E35" i="14"/>
  <c r="F35" i="14" s="1"/>
  <c r="D40" i="17" l="1"/>
  <c r="F39" i="17"/>
  <c r="I50" i="17"/>
  <c r="K49" i="17"/>
  <c r="E36" i="14"/>
  <c r="F36" i="14" s="1"/>
  <c r="D41" i="17" l="1"/>
  <c r="F40" i="17"/>
  <c r="I51" i="17"/>
  <c r="K50" i="17"/>
  <c r="E37" i="14"/>
  <c r="F37" i="14" s="1"/>
  <c r="D42" i="17" l="1"/>
  <c r="F41" i="17"/>
  <c r="I52" i="17"/>
  <c r="K51" i="17"/>
  <c r="E38" i="14"/>
  <c r="F38" i="14" s="1"/>
  <c r="D43" i="17" l="1"/>
  <c r="F42" i="17"/>
  <c r="I53" i="17"/>
  <c r="K52" i="17"/>
  <c r="E39" i="14"/>
  <c r="F39" i="14" s="1"/>
  <c r="D44" i="17" l="1"/>
  <c r="F43" i="17"/>
  <c r="I54" i="17"/>
  <c r="K53" i="17"/>
  <c r="E40" i="14"/>
  <c r="F40" i="14" s="1"/>
  <c r="D45" i="17" l="1"/>
  <c r="F44" i="17"/>
  <c r="I55" i="17"/>
  <c r="K54" i="17"/>
  <c r="E41" i="14"/>
  <c r="F41" i="14" s="1"/>
  <c r="D46" i="17" l="1"/>
  <c r="F45" i="17"/>
  <c r="I56" i="17"/>
  <c r="K55" i="17"/>
  <c r="E42" i="14"/>
  <c r="F42" i="14" s="1"/>
  <c r="D47" i="17" l="1"/>
  <c r="F46" i="17"/>
  <c r="I57" i="17"/>
  <c r="K56" i="17"/>
  <c r="E43" i="14"/>
  <c r="F43" i="14" s="1"/>
  <c r="D48" i="17" l="1"/>
  <c r="F47" i="17"/>
  <c r="I58" i="17"/>
  <c r="K57" i="17"/>
  <c r="E44" i="14"/>
  <c r="F44" i="14" s="1"/>
  <c r="D49" i="17" l="1"/>
  <c r="F48" i="17"/>
  <c r="I59" i="17"/>
  <c r="K59" i="17" s="1"/>
  <c r="K58" i="17"/>
  <c r="E45" i="14"/>
  <c r="F45" i="14" s="1"/>
  <c r="D50" i="17" l="1"/>
  <c r="F49" i="17"/>
  <c r="E46" i="14"/>
  <c r="F46" i="14" s="1"/>
  <c r="D51" i="17" l="1"/>
  <c r="F50" i="17"/>
  <c r="E47" i="14"/>
  <c r="F47" i="14" s="1"/>
  <c r="D52" i="17" l="1"/>
  <c r="F51" i="17"/>
  <c r="E48" i="14"/>
  <c r="F48" i="14" s="1"/>
  <c r="D53" i="17" l="1"/>
  <c r="F52" i="17"/>
  <c r="E49" i="14"/>
  <c r="F49" i="14" s="1"/>
  <c r="D54" i="17" l="1"/>
  <c r="F53" i="17"/>
  <c r="E50" i="14"/>
  <c r="F50" i="14" s="1"/>
  <c r="D55" i="17" l="1"/>
  <c r="F54" i="17"/>
  <c r="E51" i="14"/>
  <c r="F51" i="14" s="1"/>
  <c r="D56" i="17" l="1"/>
  <c r="F55" i="17"/>
  <c r="E52" i="14"/>
  <c r="F52" i="14" s="1"/>
  <c r="D57" i="17" l="1"/>
  <c r="F56" i="17"/>
  <c r="E53" i="14"/>
  <c r="F53" i="14" s="1"/>
  <c r="D58" i="17" l="1"/>
  <c r="F57" i="17"/>
  <c r="E54" i="14"/>
  <c r="F54" i="14" s="1"/>
  <c r="D59" i="17" l="1"/>
  <c r="F59" i="17" s="1"/>
  <c r="F58" i="17"/>
  <c r="E55" i="14"/>
  <c r="F55" i="14" s="1"/>
  <c r="E56" i="14" l="1"/>
  <c r="F56" i="14" s="1"/>
  <c r="E57" i="14" l="1"/>
  <c r="F57" i="14" s="1"/>
  <c r="E58" i="14" l="1"/>
  <c r="F58" i="14" s="1"/>
  <c r="E59" i="14" l="1"/>
  <c r="F59" i="14" s="1"/>
  <c r="E60" i="14" l="1"/>
  <c r="F60" i="14" s="1"/>
  <c r="E61" i="14" l="1"/>
  <c r="F61" i="14" s="1"/>
  <c r="E62" i="14" l="1"/>
  <c r="F62" i="14" s="1"/>
  <c r="E63" i="14" l="1"/>
  <c r="F63" i="14" s="1"/>
  <c r="E64" i="14" l="1"/>
  <c r="F64" i="14" s="1"/>
  <c r="E65" i="14" l="1"/>
  <c r="F65" i="14" s="1"/>
  <c r="E66" i="14" l="1"/>
  <c r="F66" i="14" s="1"/>
  <c r="E67" i="14" l="1"/>
  <c r="F67" i="14" s="1"/>
  <c r="E68" i="14" l="1"/>
  <c r="F68" i="14" s="1"/>
  <c r="E69" i="14" l="1"/>
  <c r="F69" i="14" s="1"/>
  <c r="E70" i="14" l="1"/>
  <c r="F70" i="14" s="1"/>
  <c r="E71" i="14" l="1"/>
  <c r="F71" i="14" s="1"/>
  <c r="C72" i="14"/>
  <c r="D72" i="14" s="1"/>
  <c r="C73" i="14" l="1"/>
  <c r="D73" i="14" s="1"/>
  <c r="E72" i="14"/>
  <c r="F72" i="14" s="1"/>
  <c r="E73" i="14" l="1"/>
  <c r="F73" i="14" s="1"/>
  <c r="C74" i="14"/>
  <c r="D74" i="14" s="1"/>
  <c r="C75" i="14" l="1"/>
  <c r="D75" i="14" s="1"/>
  <c r="E74" i="14"/>
  <c r="F74" i="14" s="1"/>
  <c r="E75" i="14" l="1"/>
  <c r="F75" i="14" s="1"/>
  <c r="C76" i="14"/>
  <c r="D76" i="14" s="1"/>
  <c r="C77" i="14" l="1"/>
  <c r="D77" i="14" s="1"/>
  <c r="E76" i="14"/>
  <c r="F76" i="14" s="1"/>
  <c r="E77" i="14" l="1"/>
  <c r="F77" i="14" s="1"/>
  <c r="C78" i="14"/>
  <c r="D78" i="14" s="1"/>
  <c r="C79" i="14" l="1"/>
  <c r="D79" i="14" s="1"/>
  <c r="E78" i="14"/>
  <c r="F78" i="14" s="1"/>
  <c r="E79" i="14" l="1"/>
  <c r="F79" i="14" s="1"/>
  <c r="C80" i="14"/>
  <c r="D80" i="14" s="1"/>
  <c r="C81" i="14" l="1"/>
  <c r="D81" i="14" s="1"/>
  <c r="E80" i="14"/>
  <c r="F80" i="14" s="1"/>
  <c r="E81" i="14" l="1"/>
  <c r="F81" i="14" s="1"/>
  <c r="C82" i="14"/>
  <c r="D82" i="14" s="1"/>
  <c r="C83" i="14" l="1"/>
  <c r="D83" i="14" s="1"/>
  <c r="E82" i="14"/>
  <c r="F82" i="14" s="1"/>
  <c r="E83" i="14" l="1"/>
  <c r="F83" i="14" s="1"/>
  <c r="C84" i="14"/>
  <c r="D84" i="14" s="1"/>
  <c r="C85" i="14" l="1"/>
  <c r="D85" i="14" s="1"/>
  <c r="E84" i="14"/>
  <c r="F84" i="14" s="1"/>
  <c r="E85" i="14" l="1"/>
  <c r="F85" i="14" s="1"/>
  <c r="C86" i="14"/>
  <c r="D86" i="14" s="1"/>
  <c r="C87" i="14" l="1"/>
  <c r="D87" i="14" s="1"/>
  <c r="E86" i="14"/>
  <c r="F86" i="14" s="1"/>
  <c r="E87" i="14" l="1"/>
  <c r="F87" i="14" s="1"/>
  <c r="C88" i="14"/>
  <c r="D88" i="14" s="1"/>
  <c r="C89" i="14" l="1"/>
  <c r="D89" i="14" s="1"/>
  <c r="E88" i="14"/>
  <c r="F88" i="14" s="1"/>
  <c r="E89" i="14" l="1"/>
  <c r="F89" i="14" s="1"/>
  <c r="C90" i="14"/>
  <c r="D90" i="14" s="1"/>
  <c r="C91" i="14" l="1"/>
  <c r="D91" i="14" s="1"/>
  <c r="E90" i="14"/>
  <c r="F90" i="14" s="1"/>
  <c r="E91" i="14" l="1"/>
  <c r="F91" i="14" s="1"/>
  <c r="C92" i="14"/>
  <c r="D92" i="14" s="1"/>
  <c r="C93" i="14" l="1"/>
  <c r="D93" i="14" s="1"/>
  <c r="E92" i="14"/>
  <c r="F92" i="14" s="1"/>
  <c r="E93" i="14" l="1"/>
  <c r="F93" i="14" s="1"/>
  <c r="C94" i="14"/>
  <c r="D94" i="14" s="1"/>
  <c r="C95" i="14" l="1"/>
  <c r="D95" i="14" s="1"/>
  <c r="E94" i="14"/>
  <c r="F94" i="14" s="1"/>
  <c r="E95" i="14" l="1"/>
  <c r="F95" i="14" s="1"/>
  <c r="C96" i="14"/>
  <c r="D96" i="14" s="1"/>
  <c r="C97" i="14" l="1"/>
  <c r="D97" i="14" s="1"/>
  <c r="E96" i="14"/>
  <c r="F96" i="14" s="1"/>
  <c r="E97" i="14" l="1"/>
  <c r="F97" i="14" s="1"/>
  <c r="C98" i="14"/>
  <c r="D98" i="14" s="1"/>
  <c r="C99" i="14" l="1"/>
  <c r="D99" i="14" s="1"/>
  <c r="E98" i="14"/>
  <c r="F98" i="14" s="1"/>
  <c r="C100" i="14" l="1"/>
  <c r="D100" i="14" s="1"/>
  <c r="E99" i="14"/>
  <c r="F99" i="14" s="1"/>
  <c r="C101" i="14" l="1"/>
  <c r="D101" i="14" s="1"/>
  <c r="E100" i="14"/>
  <c r="F100" i="14" s="1"/>
  <c r="C102" i="14" l="1"/>
  <c r="D102" i="14" s="1"/>
  <c r="E101" i="14"/>
  <c r="F101" i="14" s="1"/>
  <c r="E102" i="14" l="1"/>
  <c r="F102" i="14" s="1"/>
  <c r="C103" i="14"/>
  <c r="D103" i="14" s="1"/>
  <c r="C104" i="14" l="1"/>
  <c r="D104" i="14" s="1"/>
  <c r="E103" i="14"/>
  <c r="F103" i="14" s="1"/>
  <c r="E104" i="14" l="1"/>
  <c r="F104" i="14" s="1"/>
  <c r="C105" i="14"/>
  <c r="D105" i="14" s="1"/>
  <c r="C106" i="14" l="1"/>
  <c r="D106" i="14" s="1"/>
  <c r="E105" i="14"/>
  <c r="F105" i="14" s="1"/>
  <c r="E106" i="14" l="1"/>
  <c r="F106" i="14" s="1"/>
  <c r="C107" i="14"/>
  <c r="D107" i="14" s="1"/>
  <c r="C108" i="14" l="1"/>
  <c r="D108" i="14" s="1"/>
  <c r="E107" i="14"/>
  <c r="F107" i="14" s="1"/>
  <c r="E108" i="14" l="1"/>
  <c r="F108" i="14" s="1"/>
  <c r="C109" i="14"/>
  <c r="D109" i="14" s="1"/>
  <c r="C110" i="14" l="1"/>
  <c r="D110" i="14" s="1"/>
  <c r="E109" i="14"/>
  <c r="F109" i="14" s="1"/>
  <c r="E110" i="14" l="1"/>
  <c r="F110" i="14" s="1"/>
  <c r="C111" i="14"/>
  <c r="D111" i="14" s="1"/>
  <c r="C112" i="14" l="1"/>
  <c r="D112" i="14" s="1"/>
  <c r="E111" i="14"/>
  <c r="F111" i="14" s="1"/>
  <c r="C113" i="14" l="1"/>
  <c r="D113" i="14" s="1"/>
  <c r="E112" i="14"/>
  <c r="F112" i="14" s="1"/>
  <c r="C114" i="14" l="1"/>
  <c r="D114" i="14" s="1"/>
  <c r="E113" i="14"/>
  <c r="F113" i="14" s="1"/>
  <c r="C115" i="14" l="1"/>
  <c r="D115" i="14" s="1"/>
  <c r="E114" i="14"/>
  <c r="F114" i="14" s="1"/>
  <c r="C116" i="14" l="1"/>
  <c r="D116" i="14" s="1"/>
  <c r="E115" i="14"/>
  <c r="F115" i="14" s="1"/>
  <c r="C117" i="14" l="1"/>
  <c r="D117" i="14" s="1"/>
  <c r="E116" i="14"/>
  <c r="F116" i="14" s="1"/>
  <c r="C118" i="14" l="1"/>
  <c r="D118" i="14" s="1"/>
  <c r="E117" i="14"/>
  <c r="F117" i="14" s="1"/>
  <c r="E118" i="14" l="1"/>
  <c r="F118" i="14" s="1"/>
  <c r="C119" i="14"/>
  <c r="D119" i="14" s="1"/>
  <c r="C120" i="14" l="1"/>
  <c r="D120" i="14" s="1"/>
  <c r="E119" i="14"/>
  <c r="F119" i="14" s="1"/>
  <c r="E120" i="14" l="1"/>
  <c r="F120" i="14" s="1"/>
  <c r="C121" i="14"/>
  <c r="D121" i="14" s="1"/>
  <c r="C122" i="14" l="1"/>
  <c r="D122" i="14" s="1"/>
  <c r="E121" i="14"/>
  <c r="F121" i="14" s="1"/>
  <c r="E122" i="14" l="1"/>
  <c r="F122" i="14" s="1"/>
  <c r="C123" i="14"/>
  <c r="D123" i="14" s="1"/>
  <c r="C124" i="14" l="1"/>
  <c r="D124" i="14" s="1"/>
  <c r="E123" i="14"/>
  <c r="F123" i="14" s="1"/>
  <c r="E124" i="14" l="1"/>
  <c r="F124" i="14" s="1"/>
  <c r="C125" i="14"/>
  <c r="D125" i="14" s="1"/>
  <c r="C126" i="14" l="1"/>
  <c r="D126" i="14" s="1"/>
  <c r="E125" i="14"/>
  <c r="F125" i="14" s="1"/>
  <c r="E126" i="14" l="1"/>
  <c r="F126" i="14" s="1"/>
  <c r="C127" i="14"/>
  <c r="D127" i="14" s="1"/>
  <c r="C128" i="14" l="1"/>
  <c r="D128" i="14" s="1"/>
  <c r="E127" i="14"/>
  <c r="F127" i="14" s="1"/>
  <c r="E128" i="14" l="1"/>
  <c r="F128" i="14" s="1"/>
  <c r="C129" i="14"/>
  <c r="D129" i="14" s="1"/>
  <c r="C130" i="14" l="1"/>
  <c r="D130" i="14" s="1"/>
  <c r="E129" i="14"/>
  <c r="F129" i="14" s="1"/>
  <c r="E130" i="14" l="1"/>
  <c r="F130" i="14" s="1"/>
  <c r="C131" i="14"/>
  <c r="D131" i="14" s="1"/>
  <c r="C132" i="14" l="1"/>
  <c r="D132" i="14" s="1"/>
  <c r="E131" i="14"/>
  <c r="F131" i="14" s="1"/>
  <c r="E132" i="14" l="1"/>
  <c r="F132" i="14" s="1"/>
  <c r="C133" i="14"/>
  <c r="D133" i="14" s="1"/>
  <c r="C134" i="14" l="1"/>
  <c r="D134" i="14" s="1"/>
  <c r="E133" i="14"/>
  <c r="F133" i="14" s="1"/>
  <c r="E134" i="14" l="1"/>
  <c r="F134" i="14" s="1"/>
  <c r="C135" i="14"/>
  <c r="D135" i="14" s="1"/>
  <c r="C136" i="14" l="1"/>
  <c r="D136" i="14" s="1"/>
  <c r="E135" i="14"/>
  <c r="F135" i="14" s="1"/>
  <c r="E136" i="14" l="1"/>
  <c r="F136" i="14" s="1"/>
  <c r="C137" i="14"/>
  <c r="D137" i="14" s="1"/>
  <c r="C138" i="14" l="1"/>
  <c r="D138" i="14" s="1"/>
  <c r="E137" i="14"/>
  <c r="F137" i="14" s="1"/>
  <c r="E138" i="14" l="1"/>
  <c r="F138" i="14" s="1"/>
  <c r="C139" i="14"/>
  <c r="D139" i="14" s="1"/>
  <c r="C140" i="14" l="1"/>
  <c r="D140" i="14" s="1"/>
  <c r="E139" i="14"/>
  <c r="F139" i="14" s="1"/>
  <c r="E140" i="14" l="1"/>
  <c r="F140" i="14" s="1"/>
  <c r="C141" i="14"/>
  <c r="D141" i="14" s="1"/>
  <c r="C142" i="14" l="1"/>
  <c r="D142" i="14" s="1"/>
  <c r="E141" i="14"/>
  <c r="F141" i="14" s="1"/>
  <c r="E142" i="14" l="1"/>
  <c r="F142" i="14" s="1"/>
  <c r="C143" i="14"/>
  <c r="D143" i="14" s="1"/>
  <c r="C144" i="14" l="1"/>
  <c r="D144" i="14" s="1"/>
  <c r="E143" i="14"/>
  <c r="F143" i="14" s="1"/>
  <c r="E144" i="14" l="1"/>
  <c r="F144" i="14" s="1"/>
  <c r="C145" i="14"/>
  <c r="D145" i="14" s="1"/>
  <c r="C146" i="14" l="1"/>
  <c r="D146" i="14" s="1"/>
  <c r="E145" i="14"/>
  <c r="F145" i="14" s="1"/>
  <c r="E146" i="14" l="1"/>
  <c r="F146" i="14" s="1"/>
  <c r="C147" i="14"/>
  <c r="D147" i="14" s="1"/>
  <c r="C148" i="14" l="1"/>
  <c r="D148" i="14" s="1"/>
  <c r="E147" i="14"/>
  <c r="F147" i="14" s="1"/>
  <c r="E148" i="14" l="1"/>
  <c r="F148" i="14" s="1"/>
  <c r="C149" i="14"/>
  <c r="D149" i="14" s="1"/>
  <c r="C150" i="14" l="1"/>
  <c r="D150" i="14" s="1"/>
  <c r="E149" i="14"/>
  <c r="F149" i="14" s="1"/>
  <c r="E150" i="14" l="1"/>
  <c r="F150" i="14" s="1"/>
  <c r="C151" i="14"/>
  <c r="D151" i="14" s="1"/>
  <c r="C152" i="14" l="1"/>
  <c r="D152" i="14" s="1"/>
  <c r="E151" i="14"/>
  <c r="F151" i="14" s="1"/>
  <c r="E152" i="14" l="1"/>
  <c r="F152" i="14" s="1"/>
  <c r="C153" i="14"/>
  <c r="D153" i="14" s="1"/>
  <c r="C154" i="14" l="1"/>
  <c r="D154" i="14" s="1"/>
  <c r="E153" i="14"/>
  <c r="F153" i="14" s="1"/>
  <c r="E154" i="14" l="1"/>
  <c r="F154" i="14" s="1"/>
  <c r="C155" i="14"/>
  <c r="D155" i="14" s="1"/>
  <c r="C156" i="14" l="1"/>
  <c r="D156" i="14" s="1"/>
  <c r="E155" i="14"/>
  <c r="F155" i="14" s="1"/>
  <c r="E156" i="14" l="1"/>
  <c r="F156" i="14" s="1"/>
  <c r="C157" i="14"/>
  <c r="D157" i="14" s="1"/>
  <c r="C158" i="14" l="1"/>
  <c r="D158" i="14" s="1"/>
  <c r="E157" i="14"/>
  <c r="F157" i="14" s="1"/>
  <c r="E158" i="14" l="1"/>
  <c r="F158" i="14" s="1"/>
  <c r="C159" i="14"/>
  <c r="D159" i="14" s="1"/>
  <c r="C160" i="14" l="1"/>
  <c r="D160" i="14" s="1"/>
  <c r="E159" i="14"/>
  <c r="F159" i="14" s="1"/>
  <c r="E160" i="14" l="1"/>
  <c r="F160" i="14" s="1"/>
  <c r="C161" i="14"/>
  <c r="D161" i="14" s="1"/>
  <c r="C162" i="14" l="1"/>
  <c r="D162" i="14" s="1"/>
  <c r="E161" i="14"/>
  <c r="F161" i="14" s="1"/>
  <c r="E162" i="14" l="1"/>
  <c r="F162" i="14" s="1"/>
  <c r="C163" i="14"/>
  <c r="D163" i="14" s="1"/>
  <c r="C164" i="14" l="1"/>
  <c r="D164" i="14" s="1"/>
  <c r="E163" i="14"/>
  <c r="F163" i="14" s="1"/>
  <c r="E164" i="14" l="1"/>
  <c r="F164" i="14" s="1"/>
  <c r="C165" i="14"/>
  <c r="D165" i="14" s="1"/>
  <c r="C166" i="14" l="1"/>
  <c r="D166" i="14" s="1"/>
  <c r="E165" i="14"/>
  <c r="F165" i="14" s="1"/>
  <c r="E166" i="14" l="1"/>
  <c r="F166" i="14" s="1"/>
  <c r="C167" i="14"/>
  <c r="D167" i="14" s="1"/>
  <c r="C168" i="14" l="1"/>
  <c r="D168" i="14" s="1"/>
  <c r="E167" i="14"/>
  <c r="F167" i="14" s="1"/>
  <c r="E168" i="14" l="1"/>
  <c r="F168" i="14" s="1"/>
  <c r="C169" i="14"/>
  <c r="D169" i="14" s="1"/>
  <c r="C170" i="14" l="1"/>
  <c r="D170" i="14" s="1"/>
  <c r="E169" i="14"/>
  <c r="F169" i="14" s="1"/>
  <c r="E170" i="14" l="1"/>
  <c r="F170" i="14" s="1"/>
  <c r="C171" i="14"/>
  <c r="D171" i="14" s="1"/>
  <c r="C172" i="14" l="1"/>
  <c r="D172" i="14" s="1"/>
  <c r="E171" i="14"/>
  <c r="F171" i="14" s="1"/>
  <c r="E172" i="14" l="1"/>
  <c r="F172" i="14" s="1"/>
  <c r="C173" i="14"/>
  <c r="D173" i="14" s="1"/>
  <c r="C174" i="14" l="1"/>
  <c r="D174" i="14" s="1"/>
  <c r="E173" i="14"/>
  <c r="F173" i="14" s="1"/>
  <c r="E174" i="14" l="1"/>
  <c r="F174" i="14" s="1"/>
  <c r="C175" i="14"/>
  <c r="D175" i="14" s="1"/>
  <c r="C176" i="14" l="1"/>
  <c r="D176" i="14" s="1"/>
  <c r="E175" i="14"/>
  <c r="F175" i="14" s="1"/>
  <c r="E176" i="14" l="1"/>
  <c r="F176" i="14" s="1"/>
  <c r="C177" i="14"/>
  <c r="D177" i="14" s="1"/>
  <c r="C178" i="14" l="1"/>
  <c r="D178" i="14" s="1"/>
  <c r="E177" i="14"/>
  <c r="F177" i="14" s="1"/>
  <c r="E178" i="14" l="1"/>
  <c r="F178" i="14" s="1"/>
  <c r="C179" i="14"/>
  <c r="D179" i="14" s="1"/>
  <c r="C180" i="14" l="1"/>
  <c r="D180" i="14" s="1"/>
  <c r="E179" i="14"/>
  <c r="F179" i="14" s="1"/>
  <c r="E180" i="14" l="1"/>
  <c r="F180" i="14" s="1"/>
  <c r="C181" i="14"/>
  <c r="D181" i="14" s="1"/>
  <c r="C182" i="14" l="1"/>
  <c r="D182" i="14" s="1"/>
  <c r="E181" i="14"/>
  <c r="F181" i="14" s="1"/>
  <c r="E182" i="14" l="1"/>
  <c r="F182" i="14" s="1"/>
  <c r="C183" i="14"/>
  <c r="D183" i="14" s="1"/>
  <c r="C184" i="14" l="1"/>
  <c r="D184" i="14" s="1"/>
  <c r="E183" i="14"/>
  <c r="F183" i="14" s="1"/>
  <c r="E184" i="14" l="1"/>
  <c r="F184" i="14" s="1"/>
  <c r="C185" i="14"/>
  <c r="D185" i="14" s="1"/>
  <c r="C186" i="14" l="1"/>
  <c r="D186" i="14" s="1"/>
  <c r="E185" i="14"/>
  <c r="F185" i="14" s="1"/>
  <c r="E186" i="14" l="1"/>
  <c r="F186" i="14" s="1"/>
  <c r="C187" i="14"/>
  <c r="D187" i="14" s="1"/>
  <c r="C188" i="14" l="1"/>
  <c r="D188" i="14" s="1"/>
  <c r="E187" i="14"/>
  <c r="F187" i="14" s="1"/>
  <c r="E188" i="14" l="1"/>
  <c r="F188" i="14" s="1"/>
  <c r="C189" i="14"/>
  <c r="D189" i="14" s="1"/>
  <c r="C190" i="14" l="1"/>
  <c r="D190" i="14" s="1"/>
  <c r="E189" i="14"/>
  <c r="F189" i="14" s="1"/>
  <c r="E190" i="14" l="1"/>
  <c r="F190" i="14" s="1"/>
  <c r="C191" i="14"/>
  <c r="D191" i="14" s="1"/>
  <c r="C192" i="14" l="1"/>
  <c r="D192" i="14" s="1"/>
  <c r="E191" i="14"/>
  <c r="F191" i="14" s="1"/>
  <c r="E192" i="14" l="1"/>
  <c r="F192" i="14" s="1"/>
  <c r="C193" i="14"/>
  <c r="D193" i="14" s="1"/>
  <c r="C194" i="14" l="1"/>
  <c r="D194" i="14" s="1"/>
  <c r="E193" i="14"/>
  <c r="F193" i="14" s="1"/>
  <c r="E194" i="14" l="1"/>
  <c r="F194" i="14" s="1"/>
  <c r="C195" i="14"/>
  <c r="D195" i="14" s="1"/>
  <c r="C196" i="14" l="1"/>
  <c r="D196" i="14" s="1"/>
  <c r="E195" i="14"/>
  <c r="F195" i="14" s="1"/>
  <c r="E196" i="14" l="1"/>
  <c r="F196" i="14" s="1"/>
  <c r="C197" i="14"/>
  <c r="D197" i="14" s="1"/>
  <c r="C198" i="14" l="1"/>
  <c r="D198" i="14" s="1"/>
  <c r="E197" i="14"/>
  <c r="F197" i="14" s="1"/>
  <c r="E198" i="14" l="1"/>
  <c r="F198" i="14" s="1"/>
  <c r="C199" i="14"/>
  <c r="D199" i="14" s="1"/>
  <c r="C200" i="14" l="1"/>
  <c r="D200" i="14" s="1"/>
  <c r="E199" i="14"/>
  <c r="F199" i="14" s="1"/>
  <c r="E200" i="14" l="1"/>
  <c r="F200" i="14" s="1"/>
  <c r="C201" i="14"/>
  <c r="D201" i="14" s="1"/>
  <c r="C202" i="14" l="1"/>
  <c r="D202" i="14" s="1"/>
  <c r="E201" i="14"/>
  <c r="F201" i="14" s="1"/>
  <c r="E202" i="14" l="1"/>
  <c r="F202" i="14" s="1"/>
  <c r="C203" i="14"/>
  <c r="D203" i="14" s="1"/>
  <c r="C204" i="14" l="1"/>
  <c r="D204" i="14" s="1"/>
  <c r="E203" i="14"/>
  <c r="F203" i="14" s="1"/>
  <c r="E204" i="14" l="1"/>
  <c r="F204" i="14" s="1"/>
  <c r="C205" i="14"/>
  <c r="D205" i="14" s="1"/>
  <c r="C206" i="14" l="1"/>
  <c r="D206" i="14" s="1"/>
  <c r="E205" i="14"/>
  <c r="F205" i="14" s="1"/>
  <c r="E206" i="14" l="1"/>
  <c r="F206" i="14" s="1"/>
  <c r="C207" i="14"/>
  <c r="D207" i="14" s="1"/>
  <c r="C208" i="14" l="1"/>
  <c r="D208" i="14" s="1"/>
  <c r="E207" i="14"/>
  <c r="F207" i="14" s="1"/>
  <c r="E208" i="14" l="1"/>
  <c r="F208" i="14" s="1"/>
  <c r="C209" i="14"/>
  <c r="D209" i="14" s="1"/>
  <c r="C210" i="14" l="1"/>
  <c r="E209" i="14"/>
  <c r="F209" i="14" s="1"/>
  <c r="C211" i="14" l="1"/>
  <c r="D210" i="14"/>
  <c r="E210" i="14"/>
  <c r="F210" i="14" s="1"/>
  <c r="C212" i="14" l="1"/>
  <c r="D211" i="14"/>
  <c r="E211" i="14"/>
  <c r="F211" i="14" s="1"/>
  <c r="C213" i="14" l="1"/>
  <c r="D212" i="14"/>
  <c r="E212" i="14"/>
  <c r="F212" i="14" s="1"/>
  <c r="C214" i="14" l="1"/>
  <c r="D213" i="14"/>
  <c r="E213" i="14"/>
  <c r="F213" i="14" s="1"/>
  <c r="C215" i="14" l="1"/>
  <c r="C216" i="14" s="1"/>
  <c r="C217" i="14" s="1"/>
  <c r="C218" i="14" s="1"/>
  <c r="C219" i="14" s="1"/>
  <c r="C220" i="14" s="1"/>
  <c r="C221" i="14" s="1"/>
  <c r="D214" i="14"/>
  <c r="E214" i="14"/>
  <c r="F214" i="14" s="1"/>
  <c r="D215" i="14"/>
  <c r="D216" i="14" l="1"/>
  <c r="E215" i="14"/>
  <c r="F215" i="14" s="1"/>
  <c r="E216" i="14" l="1"/>
  <c r="F216" i="14" s="1"/>
  <c r="D217" i="14"/>
  <c r="D218" i="14" l="1"/>
  <c r="E217" i="14"/>
  <c r="F217" i="14" s="1"/>
  <c r="E218" i="14" l="1"/>
  <c r="F218" i="14" s="1"/>
  <c r="D219" i="14"/>
  <c r="D220" i="14" l="1"/>
  <c r="E219" i="14"/>
  <c r="F219" i="14" s="1"/>
  <c r="E220" i="14" l="1"/>
  <c r="F220" i="14" s="1"/>
  <c r="D221" i="14"/>
  <c r="C222" i="14" l="1"/>
  <c r="D222" i="14" s="1"/>
  <c r="E221" i="14"/>
  <c r="F221" i="14" s="1"/>
  <c r="E222" i="14" l="1"/>
  <c r="F222" i="14" s="1"/>
  <c r="C223" i="14"/>
  <c r="D223" i="14" s="1"/>
  <c r="C224" i="14" l="1"/>
  <c r="D224" i="14" s="1"/>
  <c r="E223" i="14"/>
  <c r="F223" i="14" s="1"/>
  <c r="E224" i="14" l="1"/>
  <c r="F224" i="14" s="1"/>
  <c r="C225" i="14"/>
  <c r="D225" i="14" s="1"/>
  <c r="C226" i="14" l="1"/>
  <c r="D226" i="14" s="1"/>
  <c r="E225" i="14"/>
  <c r="F225" i="14" s="1"/>
  <c r="E226" i="14" l="1"/>
  <c r="F226" i="14" s="1"/>
  <c r="C227" i="14"/>
  <c r="D227" i="14" s="1"/>
  <c r="C228" i="14" l="1"/>
  <c r="D228" i="14" s="1"/>
  <c r="E227" i="14"/>
  <c r="F227" i="14" s="1"/>
  <c r="E228" i="14" l="1"/>
  <c r="F228" i="14" s="1"/>
  <c r="C229" i="14"/>
  <c r="D229" i="14" s="1"/>
  <c r="C230" i="14" l="1"/>
  <c r="D230" i="14" s="1"/>
  <c r="E229" i="14"/>
  <c r="F229" i="14" s="1"/>
  <c r="E230" i="14" l="1"/>
  <c r="F230" i="14" s="1"/>
  <c r="C231" i="14"/>
  <c r="D231" i="14" s="1"/>
  <c r="C232" i="14" l="1"/>
  <c r="D232" i="14" s="1"/>
  <c r="E231" i="14"/>
  <c r="F231" i="14" s="1"/>
  <c r="E232" i="14" l="1"/>
  <c r="F232" i="14" s="1"/>
  <c r="C233" i="14"/>
  <c r="D233" i="14" s="1"/>
  <c r="C234" i="14" l="1"/>
  <c r="D234" i="14" s="1"/>
  <c r="E233" i="14"/>
  <c r="F233" i="14" s="1"/>
  <c r="E234" i="14" l="1"/>
  <c r="F234" i="14" s="1"/>
  <c r="C235" i="14"/>
  <c r="D235" i="14" s="1"/>
  <c r="C236" i="14" l="1"/>
  <c r="D236" i="14" s="1"/>
  <c r="E235" i="14"/>
  <c r="F235" i="14" s="1"/>
  <c r="E236" i="14" l="1"/>
  <c r="F236" i="14" s="1"/>
  <c r="C237" i="14"/>
  <c r="D237" i="14" s="1"/>
  <c r="C238" i="14" l="1"/>
  <c r="D238" i="14" s="1"/>
  <c r="E237" i="14"/>
  <c r="F237" i="14" s="1"/>
  <c r="E238" i="14" l="1"/>
  <c r="F238" i="14" s="1"/>
  <c r="C239" i="14"/>
  <c r="D239" i="14" s="1"/>
  <c r="C240" i="14" l="1"/>
  <c r="D240" i="14" s="1"/>
  <c r="E239" i="14"/>
  <c r="F239" i="14" s="1"/>
  <c r="E240" i="14" l="1"/>
  <c r="F240" i="14" s="1"/>
  <c r="C241" i="14"/>
  <c r="D241" i="14" s="1"/>
  <c r="C242" i="14" l="1"/>
  <c r="D242" i="14" s="1"/>
  <c r="E241" i="14"/>
  <c r="F241" i="14" s="1"/>
  <c r="E242" i="14" l="1"/>
  <c r="F242" i="14" s="1"/>
  <c r="C243" i="14"/>
  <c r="D243" i="14" s="1"/>
  <c r="C244" i="14" l="1"/>
  <c r="D244" i="14" s="1"/>
  <c r="E243" i="14"/>
  <c r="F243" i="14" s="1"/>
  <c r="E244" i="14" l="1"/>
  <c r="F244" i="14" s="1"/>
  <c r="C245" i="14"/>
  <c r="D245" i="14" s="1"/>
  <c r="C246" i="14" l="1"/>
  <c r="D246" i="14" s="1"/>
  <c r="E245" i="14"/>
  <c r="F245" i="14" s="1"/>
  <c r="E246" i="14" l="1"/>
  <c r="F246" i="14" s="1"/>
  <c r="C247" i="14"/>
  <c r="D247" i="14" s="1"/>
  <c r="C248" i="14" l="1"/>
  <c r="D248" i="14" s="1"/>
  <c r="E247" i="14"/>
  <c r="F247" i="14" s="1"/>
  <c r="E248" i="14" l="1"/>
  <c r="F248" i="14" s="1"/>
  <c r="C249" i="14"/>
  <c r="D249" i="14" s="1"/>
  <c r="C250" i="14" l="1"/>
  <c r="D250" i="14" s="1"/>
  <c r="E249" i="14"/>
  <c r="F249" i="14" s="1"/>
  <c r="E250" i="14" l="1"/>
  <c r="F250" i="14" s="1"/>
  <c r="C251" i="14"/>
  <c r="D251" i="14" s="1"/>
  <c r="C252" i="14" l="1"/>
  <c r="D252" i="14" s="1"/>
  <c r="E251" i="14"/>
  <c r="F251" i="14" s="1"/>
  <c r="E252" i="14" l="1"/>
  <c r="F252" i="14" s="1"/>
  <c r="C253" i="14"/>
  <c r="D253" i="14" s="1"/>
  <c r="C254" i="14" l="1"/>
  <c r="D254" i="14" s="1"/>
  <c r="E253" i="14"/>
  <c r="F253" i="14" s="1"/>
  <c r="E254" i="14" l="1"/>
  <c r="F254" i="14" s="1"/>
  <c r="C255" i="14"/>
  <c r="D255" i="14" s="1"/>
  <c r="C256" i="14" l="1"/>
  <c r="D256" i="14" s="1"/>
  <c r="E255" i="14"/>
  <c r="F255" i="14" s="1"/>
  <c r="E256" i="14" l="1"/>
  <c r="F256" i="14" s="1"/>
  <c r="C257" i="14"/>
  <c r="D257" i="14" s="1"/>
  <c r="C258" i="14" l="1"/>
  <c r="D258" i="14" s="1"/>
  <c r="E257" i="14"/>
  <c r="F257" i="14" s="1"/>
  <c r="E258" i="14" l="1"/>
  <c r="F258" i="14" s="1"/>
  <c r="C259" i="14"/>
  <c r="D259" i="14" s="1"/>
  <c r="C260" i="14" l="1"/>
  <c r="D260" i="14" s="1"/>
  <c r="E259" i="14"/>
  <c r="F259" i="14" s="1"/>
  <c r="E260" i="14" l="1"/>
  <c r="F260" i="14" s="1"/>
  <c r="C261" i="14"/>
  <c r="D261" i="14" s="1"/>
  <c r="C262" i="14" l="1"/>
  <c r="D262" i="14" s="1"/>
  <c r="E261" i="14"/>
  <c r="F261" i="14" s="1"/>
  <c r="E262" i="14" l="1"/>
  <c r="F262" i="14" s="1"/>
  <c r="C263" i="14"/>
  <c r="D263" i="14" s="1"/>
  <c r="C264" i="14" l="1"/>
  <c r="D264" i="14" s="1"/>
  <c r="E263" i="14"/>
  <c r="F263" i="14" s="1"/>
  <c r="E264" i="14" l="1"/>
  <c r="F264" i="14" s="1"/>
  <c r="C265" i="14"/>
  <c r="D265" i="14" s="1"/>
  <c r="C266" i="14" l="1"/>
  <c r="D266" i="14" s="1"/>
  <c r="E265" i="14"/>
  <c r="F265" i="14" s="1"/>
  <c r="E266" i="14" l="1"/>
  <c r="F266" i="14" s="1"/>
  <c r="C267" i="14"/>
  <c r="D267" i="14" s="1"/>
  <c r="C268" i="14" l="1"/>
  <c r="D268" i="14" s="1"/>
  <c r="E267" i="14"/>
  <c r="F267" i="14" s="1"/>
  <c r="E268" i="14" l="1"/>
  <c r="F268" i="14" s="1"/>
  <c r="C269" i="14"/>
  <c r="E269" i="14" l="1"/>
  <c r="F269" i="14" s="1"/>
  <c r="D269" i="14"/>
</calcChain>
</file>

<file path=xl/sharedStrings.xml><?xml version="1.0" encoding="utf-8"?>
<sst xmlns="http://schemas.openxmlformats.org/spreadsheetml/2006/main" count="8106" uniqueCount="2974">
  <si>
    <t>https://cdiac.ess-dive.lbl.gov/ftp/ndp030/global.1751_2014.ems</t>
  </si>
  <si>
    <t>2,12 GT de carbone pour 1 ppm</t>
  </si>
  <si>
    <t xml:space="preserve">             Ce</t>
  </si>
  <si>
    <t>ment</t>
  </si>
  <si>
    <t xml:space="preserve"> Gas</t>
  </si>
  <si>
    <t xml:space="preserve">     Per</t>
  </si>
  <si>
    <t>Year</t>
  </si>
  <si>
    <t xml:space="preserve"> Emmissions annuelles  (MTC)</t>
  </si>
  <si>
    <t>Cumul (GTC)</t>
  </si>
  <si>
    <t xml:space="preserve"> 50 % du cumul (GTC)</t>
  </si>
  <si>
    <t xml:space="preserve">   50 % du cumul (ppm)</t>
  </si>
  <si>
    <t xml:space="preserve"> Emissions annuelles (ppm/an)</t>
  </si>
  <si>
    <t>Solids     Prod</t>
  </si>
  <si>
    <t>uctio</t>
  </si>
  <si>
    <t>n   F</t>
  </si>
  <si>
    <t>laring</t>
  </si>
  <si>
    <t xml:space="preserve">   Capita</t>
  </si>
  <si>
    <t xml:space="preserve">    0.65</t>
  </si>
  <si>
    <t xml:space="preserve">    0.69</t>
  </si>
  <si>
    <t xml:space="preserve">    0.74</t>
  </si>
  <si>
    <t xml:space="preserve">    0.78</t>
  </si>
  <si>
    <t xml:space="preserve">    0.79</t>
  </si>
  <si>
    <t xml:space="preserve">    0.80</t>
  </si>
  <si>
    <t xml:space="preserve">    0.83</t>
  </si>
  <si>
    <t xml:space="preserve">    0.85</t>
  </si>
  <si>
    <t xml:space="preserve">    0.84</t>
  </si>
  <si>
    <t xml:space="preserve">    0.86</t>
  </si>
  <si>
    <t xml:space="preserve">    0.89</t>
  </si>
  <si>
    <t xml:space="preserve">    0.92</t>
  </si>
  <si>
    <t xml:space="preserve">    0.94</t>
  </si>
  <si>
    <t xml:space="preserve">    0.97</t>
  </si>
  <si>
    <t xml:space="preserve">    0.98</t>
  </si>
  <si>
    <t xml:space="preserve">    1.01</t>
  </si>
  <si>
    <t xml:space="preserve">    1.05</t>
  </si>
  <si>
    <t xml:space="preserve">    1.10</t>
  </si>
  <si>
    <t xml:space="preserve">    1.12</t>
  </si>
  <si>
    <t xml:space="preserve">    1.14</t>
  </si>
  <si>
    <t xml:space="preserve">    1.18</t>
  </si>
  <si>
    <t xml:space="preserve">    1.16</t>
  </si>
  <si>
    <t xml:space="preserve">    1.13</t>
  </si>
  <si>
    <t xml:space="preserve"> 1710         1</t>
  </si>
  <si>
    <t xml:space="preserve"> 1756         1</t>
  </si>
  <si>
    <t xml:space="preserve">    1.19</t>
  </si>
  <si>
    <t xml:space="preserve"> 1780         1</t>
  </si>
  <si>
    <t xml:space="preserve"> 1875         1</t>
  </si>
  <si>
    <t xml:space="preserve">    1.23</t>
  </si>
  <si>
    <t xml:space="preserve"> 1935         1</t>
  </si>
  <si>
    <t xml:space="preserve"> 1908         1</t>
  </si>
  <si>
    <t xml:space="preserve"> 1976         1</t>
  </si>
  <si>
    <t xml:space="preserve">    1.11</t>
  </si>
  <si>
    <t xml:space="preserve"> 1977         1</t>
  </si>
  <si>
    <t xml:space="preserve">    1.08</t>
  </si>
  <si>
    <t xml:space="preserve"> 2074         1</t>
  </si>
  <si>
    <t xml:space="preserve"> 2216         1</t>
  </si>
  <si>
    <t xml:space="preserve"> 2277         1</t>
  </si>
  <si>
    <t xml:space="preserve"> 2339         1</t>
  </si>
  <si>
    <t xml:space="preserve"> 2387         1</t>
  </si>
  <si>
    <t xml:space="preserve"> 2428         1</t>
  </si>
  <si>
    <t xml:space="preserve"> 2359         1</t>
  </si>
  <si>
    <t xml:space="preserve"> 2284         1</t>
  </si>
  <si>
    <t xml:space="preserve"> 2290         1</t>
  </si>
  <si>
    <t xml:space="preserve"> 2225         1</t>
  </si>
  <si>
    <t xml:space="preserve">    1.09</t>
  </si>
  <si>
    <t xml:space="preserve"> 2278         1</t>
  </si>
  <si>
    <t xml:space="preserve"> 2382         2</t>
  </si>
  <si>
    <t xml:space="preserve"> 2409         2</t>
  </si>
  <si>
    <t xml:space="preserve"> 2343         2</t>
  </si>
  <si>
    <t xml:space="preserve"> 2310         2</t>
  </si>
  <si>
    <t xml:space="preserve"> 2327         2</t>
  </si>
  <si>
    <t xml:space="preserve"> 2445         2</t>
  </si>
  <si>
    <t xml:space="preserve"> 2518         2</t>
  </si>
  <si>
    <t xml:space="preserve"> 2695         2</t>
  </si>
  <si>
    <t xml:space="preserve"> 2906         2</t>
  </si>
  <si>
    <t xml:space="preserve">    1.20</t>
  </si>
  <si>
    <t xml:space="preserve"> 3108         3</t>
  </si>
  <si>
    <t xml:space="preserve"> 3293         3</t>
  </si>
  <si>
    <t xml:space="preserve">    1.26</t>
  </si>
  <si>
    <t xml:space="preserve"> 3422         3</t>
  </si>
  <si>
    <t xml:space="preserve">    1.27</t>
  </si>
  <si>
    <t xml:space="preserve"> 3587         3</t>
  </si>
  <si>
    <t xml:space="preserve">    1.30</t>
  </si>
  <si>
    <t xml:space="preserve"> 3590         4</t>
  </si>
  <si>
    <t xml:space="preserve"> 3812         4</t>
  </si>
  <si>
    <t xml:space="preserve">    1.32</t>
  </si>
  <si>
    <t xml:space="preserve"> 4055         4</t>
  </si>
  <si>
    <t xml:space="preserve">    1.36</t>
  </si>
  <si>
    <t xml:space="preserve"> 4106         5</t>
  </si>
  <si>
    <t xml:space="preserve"> 4126         5</t>
  </si>
  <si>
    <t xml:space="preserve"> 4117         5</t>
  </si>
  <si>
    <r>
      <rPr>
        <b/>
        <sz val="12"/>
        <color rgb="FF000000"/>
        <rFont val="Symbol"/>
        <family val="1"/>
        <charset val="2"/>
      </rPr>
      <t>D</t>
    </r>
    <r>
      <rPr>
        <b/>
        <vertAlign val="superscript"/>
        <sz val="12"/>
        <color rgb="FF000000"/>
        <rFont val="Arial"/>
        <family val="2"/>
      </rPr>
      <t>14</t>
    </r>
    <r>
      <rPr>
        <b/>
        <sz val="12"/>
        <color rgb="FF000000"/>
        <rFont val="Arial"/>
        <family val="2"/>
      </rPr>
      <t xml:space="preserve">C  </t>
    </r>
  </si>
  <si>
    <t>Exemple</t>
  </si>
  <si>
    <r>
      <rPr>
        <b/>
        <sz val="11"/>
        <color rgb="FFFFFFFF"/>
        <rFont val="Calibri"/>
        <family val="2"/>
      </rPr>
      <t>,</t>
    </r>
    <r>
      <rPr>
        <b/>
        <sz val="11"/>
        <color rgb="FF000000"/>
        <rFont val="Calibri"/>
        <family val="2"/>
      </rPr>
      <t xml:space="preserve">  </t>
    </r>
    <r>
      <rPr>
        <b/>
        <sz val="14"/>
        <color rgb="FF000000"/>
        <rFont val="Calibri"/>
        <family val="2"/>
      </rPr>
      <t>-</t>
    </r>
    <r>
      <rPr>
        <b/>
        <sz val="11"/>
        <color rgb="FF000000"/>
        <rFont val="Calibri"/>
        <family val="2"/>
      </rPr>
      <t>1000 ‰</t>
    </r>
  </si>
  <si>
    <r>
      <rPr>
        <sz val="9"/>
        <color rgb="FF000000"/>
        <rFont val="Arial"/>
        <family val="2"/>
      </rPr>
      <t>CO</t>
    </r>
    <r>
      <rPr>
        <b/>
        <sz val="8"/>
        <color rgb="FF000000"/>
        <rFont val="Arial"/>
        <family val="2"/>
      </rPr>
      <t>2</t>
    </r>
    <r>
      <rPr>
        <sz val="9"/>
        <color rgb="FF000000"/>
        <rFont val="Arial"/>
        <family val="2"/>
      </rPr>
      <t xml:space="preserve"> anthropique</t>
    </r>
  </si>
  <si>
    <t>0 ‰</t>
  </si>
  <si>
    <t>Atmosphére en 1890</t>
  </si>
  <si>
    <t>1000 ‰</t>
  </si>
  <si>
    <t>Atmosphére en 1963</t>
  </si>
  <si>
    <t>demie vie (an)</t>
  </si>
  <si>
    <t>lambda</t>
  </si>
  <si>
    <t>tau (an)</t>
  </si>
  <si>
    <t>demi vie</t>
  </si>
  <si>
    <t>tau</t>
  </si>
  <si>
    <t>Durée (années)</t>
  </si>
  <si>
    <t>Il subsiste</t>
  </si>
  <si>
    <t>Il disparait</t>
  </si>
  <si>
    <t xml:space="preserve"> Cumul (ppm)</t>
  </si>
  <si>
    <t xml:space="preserve"> ≈ 1 atome carbone 14</t>
  </si>
  <si>
    <t xml:space="preserve"> ≈  2 atomes carbone 14</t>
  </si>
  <si>
    <t xml:space="preserve">Pour 10^12 atomes de carbone 12 </t>
  </si>
  <si>
    <t>0  atome carbone 14</t>
  </si>
  <si>
    <t>moyenne</t>
  </si>
  <si>
    <t>sortie/an</t>
  </si>
  <si>
    <t>ftp://aftp.cmdl.noaa.gov/products/trends/co2/co2_annmean_mlo.txt</t>
  </si>
  <si>
    <t>Date</t>
  </si>
  <si>
    <t xml:space="preserve">  [CO2] (ppm) MLO</t>
  </si>
  <si>
    <t>cumul anthropique depuis 1958 (ppm)</t>
  </si>
  <si>
    <t>% du cumul des emissions anthropiques depuis 1958</t>
  </si>
  <si>
    <t xml:space="preserve">  [CO2]  en moyenne annuelle  MLO (ppm)</t>
  </si>
  <si>
    <t xml:space="preserve">  </t>
  </si>
  <si>
    <t xml:space="preserve">  Croissance [CO2] depuis 1958 à MLO</t>
  </si>
  <si>
    <t>%  du cumul anthropique depuis 1958 (ppm)</t>
  </si>
  <si>
    <t xml:space="preserve">  [CO2] (ppm) MLO lissage 13 mois</t>
  </si>
  <si>
    <t xml:space="preserve">  Croissance [CO2] depuis 1958 (ppm)</t>
  </si>
  <si>
    <t>ftp://ftp.niwa.co.nz/tropac/co2/14co2/</t>
  </si>
  <si>
    <t>REM23   These data are from Turnbull et al. in press (2016).  They replace previous datasets in Manning et al. (Radiocarbon;  37-58; 1990) and</t>
  </si>
  <si>
    <t>REM24   Currie et al. (Biogeochemistry (2011) 104:5-22; DOI 10.1007/s10533-009-9352-6)</t>
  </si>
  <si>
    <t>SITE</t>
  </si>
  <si>
    <t>NZPREFIX</t>
  </si>
  <si>
    <t>NZ_number</t>
  </si>
  <si>
    <t>DATE_START</t>
  </si>
  <si>
    <t>DATE_END</t>
  </si>
  <si>
    <t>DAYS_EXPOSED</t>
  </si>
  <si>
    <t>DATE_COLLECTED</t>
  </si>
  <si>
    <t>DECIMAL_DECAY_CORRECTION</t>
  </si>
  <si>
    <t>DELTA13C_IRMS</t>
  </si>
  <si>
    <t>DELTA14C</t>
  </si>
  <si>
    <t>DELTA14C_ERR</t>
  </si>
  <si>
    <t>F14C</t>
  </si>
  <si>
    <t>F14C_ERR</t>
  </si>
  <si>
    <t>FLAG</t>
  </si>
  <si>
    <t>METHOD_VESSEL</t>
  </si>
  <si>
    <t>METHOD_COLLECTION</t>
  </si>
  <si>
    <t>MAK</t>
  </si>
  <si>
    <t>NZ</t>
  </si>
  <si>
    <t>1954-11-24</t>
  </si>
  <si>
    <t>1954-12-30</t>
  </si>
  <si>
    <t>1954-12-15</t>
  </si>
  <si>
    <t>0.9829</t>
  </si>
  <si>
    <t>0.0075</t>
  </si>
  <si>
    <t>...</t>
  </si>
  <si>
    <t>tray</t>
  </si>
  <si>
    <t>NaOH_static</t>
  </si>
  <si>
    <t>1955-02-22</t>
  </si>
  <si>
    <t>9999-99-99</t>
  </si>
  <si>
    <t>0.9905</t>
  </si>
  <si>
    <t>0.0076</t>
  </si>
  <si>
    <t>1955-04-14</t>
  </si>
  <si>
    <t>0.9992</t>
  </si>
  <si>
    <t>1955-05-10</t>
  </si>
  <si>
    <t>0.9903</t>
  </si>
  <si>
    <t>..D</t>
  </si>
  <si>
    <t>1955-06-03</t>
  </si>
  <si>
    <t>1955-07-05</t>
  </si>
  <si>
    <t>1955-06-15</t>
  </si>
  <si>
    <t>0.9965</t>
  </si>
  <si>
    <t>0.0058</t>
  </si>
  <si>
    <t>1955-08-19</t>
  </si>
  <si>
    <t>1955-09-26</t>
  </si>
  <si>
    <t>1955-09-07</t>
  </si>
  <si>
    <t>0.9888</t>
  </si>
  <si>
    <t>0.0039</t>
  </si>
  <si>
    <t>1955-11-10</t>
  </si>
  <si>
    <t>1956-01-18</t>
  </si>
  <si>
    <t>1955-12-15</t>
  </si>
  <si>
    <t>1.0008</t>
  </si>
  <si>
    <t>0.0054</t>
  </si>
  <si>
    <t>1956-04-13</t>
  </si>
  <si>
    <t>1956-02-19</t>
  </si>
  <si>
    <t>1.0063</t>
  </si>
  <si>
    <t>1956-08-07</t>
  </si>
  <si>
    <t>1956-06-15</t>
  </si>
  <si>
    <t>1.0387</t>
  </si>
  <si>
    <t>0.0049</t>
  </si>
  <si>
    <t>1956-09-03</t>
  </si>
  <si>
    <t>1956-12-21</t>
  </si>
  <si>
    <t>1956-10-22</t>
  </si>
  <si>
    <t>1.019</t>
  </si>
  <si>
    <t>0.0048</t>
  </si>
  <si>
    <t>1956-09-18</t>
  </si>
  <si>
    <t>1956-10-02</t>
  </si>
  <si>
    <t>1956-09-25</t>
  </si>
  <si>
    <t>1.011</t>
  </si>
  <si>
    <t>1956-12-12</t>
  </si>
  <si>
    <t>1956-10-21</t>
  </si>
  <si>
    <t>1.0145</t>
  </si>
  <si>
    <t>1957-03-20</t>
  </si>
  <si>
    <t>1957-01-27</t>
  </si>
  <si>
    <t>1.0192</t>
  </si>
  <si>
    <t>0.0038</t>
  </si>
  <si>
    <t>1.0258</t>
  </si>
  <si>
    <t>1957-06-04</t>
  </si>
  <si>
    <t>1957-04-28</t>
  </si>
  <si>
    <t>1.0399</t>
  </si>
  <si>
    <t>1.0424</t>
  </si>
  <si>
    <t>1957-05-14</t>
  </si>
  <si>
    <t>1957-05-30</t>
  </si>
  <si>
    <t>1957-05-22</t>
  </si>
  <si>
    <t>1.0175</t>
  </si>
  <si>
    <t>1957-09-11</t>
  </si>
  <si>
    <t>1957-07-23</t>
  </si>
  <si>
    <t>1.0458</t>
  </si>
  <si>
    <t>0.0042</t>
  </si>
  <si>
    <t>1.0443</t>
  </si>
  <si>
    <t>1957-08-16</t>
  </si>
  <si>
    <t>1957-09-06</t>
  </si>
  <si>
    <t>1957-08-27</t>
  </si>
  <si>
    <t>1.0523</t>
  </si>
  <si>
    <t>1957-10-29</t>
  </si>
  <si>
    <t>1957-10-09</t>
  </si>
  <si>
    <t>1.0472</t>
  </si>
  <si>
    <t>0.0053</t>
  </si>
  <si>
    <t>1957-12-29</t>
  </si>
  <si>
    <t>1957-11-06</t>
  </si>
  <si>
    <t>1.0526</t>
  </si>
  <si>
    <t>1957-11-26</t>
  </si>
  <si>
    <t>1.063</t>
  </si>
  <si>
    <t>1958-01-29</t>
  </si>
  <si>
    <t>1958-05-09</t>
  </si>
  <si>
    <t>1958-03-18</t>
  </si>
  <si>
    <t>1.0685</t>
  </si>
  <si>
    <t>0.0043</t>
  </si>
  <si>
    <t>1.0772</t>
  </si>
  <si>
    <t>1958-05-22</t>
  </si>
  <si>
    <t>1958-06-03</t>
  </si>
  <si>
    <t>1958-08-28</t>
  </si>
  <si>
    <t>1.0788</t>
  </si>
  <si>
    <t>1958-07-01</t>
  </si>
  <si>
    <t>1958-07-08</t>
  </si>
  <si>
    <t>1958-07-04</t>
  </si>
  <si>
    <t>1.0821</t>
  </si>
  <si>
    <t>1958-09-22</t>
  </si>
  <si>
    <t>1958-10-06</t>
  </si>
  <si>
    <t>1958-09-29</t>
  </si>
  <si>
    <t>1.0951</t>
  </si>
  <si>
    <t>1958-11-05</t>
  </si>
  <si>
    <t>1958-11-14</t>
  </si>
  <si>
    <t>1958-11-09</t>
  </si>
  <si>
    <t>1.1181</t>
  </si>
  <si>
    <t>0.0051</t>
  </si>
  <si>
    <t>1958-12-15</t>
  </si>
  <si>
    <t>2005-12-31</t>
  </si>
  <si>
    <t>1958-12-23</t>
  </si>
  <si>
    <t>1.1113</t>
  </si>
  <si>
    <t>1959-01-13</t>
  </si>
  <si>
    <t>1959-01-22</t>
  </si>
  <si>
    <t>1959-01-17</t>
  </si>
  <si>
    <t>1.1223</t>
  </si>
  <si>
    <t>1959-02-23</t>
  </si>
  <si>
    <t>1959-03-11</t>
  </si>
  <si>
    <t>1959-03-02</t>
  </si>
  <si>
    <t>1.1272</t>
  </si>
  <si>
    <t>0.0052</t>
  </si>
  <si>
    <t>1959-04-07</t>
  </si>
  <si>
    <t>1959-04-15</t>
  </si>
  <si>
    <t>1959-04-11</t>
  </si>
  <si>
    <t>1.1384</t>
  </si>
  <si>
    <t>1959-05-19</t>
  </si>
  <si>
    <t>1959-06-08</t>
  </si>
  <si>
    <t>1959-06-01</t>
  </si>
  <si>
    <t>1.134</t>
  </si>
  <si>
    <t>1959-07-10</t>
  </si>
  <si>
    <t>1959-07-17</t>
  </si>
  <si>
    <t>1959-07-13</t>
  </si>
  <si>
    <t>1.1514</t>
  </si>
  <si>
    <t>1959-08-13</t>
  </si>
  <si>
    <t>1.1432</t>
  </si>
  <si>
    <t>1959-10-01</t>
  </si>
  <si>
    <t>1.166</t>
  </si>
  <si>
    <t>1959-11-13</t>
  </si>
  <si>
    <t>2005-11-25</t>
  </si>
  <si>
    <t>1959-11-19</t>
  </si>
  <si>
    <t>1.1728</t>
  </si>
  <si>
    <t>1959-12-16</t>
  </si>
  <si>
    <t>2005-12-22</t>
  </si>
  <si>
    <t>1959-12-19</t>
  </si>
  <si>
    <t>1.1831</t>
  </si>
  <si>
    <t>1960-01-19</t>
  </si>
  <si>
    <t>1960-01-26</t>
  </si>
  <si>
    <t>1960-01-21</t>
  </si>
  <si>
    <t>1.1832</t>
  </si>
  <si>
    <t>1960-04-11</t>
  </si>
  <si>
    <t>1960-04-19</t>
  </si>
  <si>
    <t>1960-04-14</t>
  </si>
  <si>
    <t>1.1893</t>
  </si>
  <si>
    <t>1960-07-11</t>
  </si>
  <si>
    <t>1960-07-18</t>
  </si>
  <si>
    <t>1960-07-14</t>
  </si>
  <si>
    <t>1.1888</t>
  </si>
  <si>
    <t>1960-09-05</t>
  </si>
  <si>
    <t>1960-09-12</t>
  </si>
  <si>
    <t>1960-09-08</t>
  </si>
  <si>
    <t>1.1951</t>
  </si>
  <si>
    <t>1960-09-26</t>
  </si>
  <si>
    <t>1960-10-04</t>
  </si>
  <si>
    <t>1960-09-29</t>
  </si>
  <si>
    <t>1.1974</t>
  </si>
  <si>
    <t>1960-11-13</t>
  </si>
  <si>
    <t>1.2</t>
  </si>
  <si>
    <t>1960-12-16</t>
  </si>
  <si>
    <t>1960-12-23</t>
  </si>
  <si>
    <t>1960-12-19</t>
  </si>
  <si>
    <t>1.1953</t>
  </si>
  <si>
    <t>1961-01-16</t>
  </si>
  <si>
    <t>1961-01-25</t>
  </si>
  <si>
    <t>1961-01-20</t>
  </si>
  <si>
    <t>1.1965</t>
  </si>
  <si>
    <t>1961-03-06</t>
  </si>
  <si>
    <t>1961-03-13</t>
  </si>
  <si>
    <t>1961-03-10</t>
  </si>
  <si>
    <t>1.2087</t>
  </si>
  <si>
    <t>0.0062</t>
  </si>
  <si>
    <t>1961-04-10</t>
  </si>
  <si>
    <t>1961-04-17</t>
  </si>
  <si>
    <t>1961-04-14</t>
  </si>
  <si>
    <t>1.2035</t>
  </si>
  <si>
    <t>1961-05-22</t>
  </si>
  <si>
    <t>1961-05-29</t>
  </si>
  <si>
    <t>1961-05-26</t>
  </si>
  <si>
    <t>1.1982</t>
  </si>
  <si>
    <t>1961-07-03</t>
  </si>
  <si>
    <t>1961-07-11</t>
  </si>
  <si>
    <t>1961-07-06</t>
  </si>
  <si>
    <t>1.2001</t>
  </si>
  <si>
    <t>0.0113</t>
  </si>
  <si>
    <t>1961-08-15</t>
  </si>
  <si>
    <t>1961-08-22</t>
  </si>
  <si>
    <t>1961-08-19</t>
  </si>
  <si>
    <t>1.1996</t>
  </si>
  <si>
    <t>1961-09-29</t>
  </si>
  <si>
    <t>1961-10-06</t>
  </si>
  <si>
    <t>1961-10-03</t>
  </si>
  <si>
    <t>1.1845</t>
  </si>
  <si>
    <t>0.0059</t>
  </si>
  <si>
    <t>1961-11-07</t>
  </si>
  <si>
    <t>1961-11-15</t>
  </si>
  <si>
    <t>1961-11-11</t>
  </si>
  <si>
    <t>1.239</t>
  </si>
  <si>
    <t>0.0116</t>
  </si>
  <si>
    <t>1961-12-15</t>
  </si>
  <si>
    <t>1961-12-22</t>
  </si>
  <si>
    <t>1961-12-19</t>
  </si>
  <si>
    <t>1.2291</t>
  </si>
  <si>
    <t>1962-01-15</t>
  </si>
  <si>
    <t>1962-01-23</t>
  </si>
  <si>
    <t>1962-01-19</t>
  </si>
  <si>
    <t>1.1992</t>
  </si>
  <si>
    <t>0.006</t>
  </si>
  <si>
    <t>1962-02-26</t>
  </si>
  <si>
    <t>1962-03-05</t>
  </si>
  <si>
    <t>1962-03-02</t>
  </si>
  <si>
    <t>1.2091</t>
  </si>
  <si>
    <t>0.009</t>
  </si>
  <si>
    <t>1962-04-19</t>
  </si>
  <si>
    <t>1962-05-01</t>
  </si>
  <si>
    <t>1962-04-25</t>
  </si>
  <si>
    <t>1.2161</t>
  </si>
  <si>
    <t>1962-05-22</t>
  </si>
  <si>
    <t>1962-05-29</t>
  </si>
  <si>
    <t>1962-05-25</t>
  </si>
  <si>
    <t>1.1911</t>
  </si>
  <si>
    <t>1962-09-24</t>
  </si>
  <si>
    <t>1962-10-02</t>
  </si>
  <si>
    <t>1962-09-28</t>
  </si>
  <si>
    <t>1.2354</t>
  </si>
  <si>
    <t>0.0055</t>
  </si>
  <si>
    <t>1962-11-05</t>
  </si>
  <si>
    <t>1962-11-13</t>
  </si>
  <si>
    <t>1962-11-09</t>
  </si>
  <si>
    <t>1.2524</t>
  </si>
  <si>
    <t>0.0073</t>
  </si>
  <si>
    <t>1962-12-17</t>
  </si>
  <si>
    <t>1962-12-24</t>
  </si>
  <si>
    <t>1962-12-20</t>
  </si>
  <si>
    <t>1.2686</t>
  </si>
  <si>
    <t>0.005</t>
  </si>
  <si>
    <t>1963-01-14</t>
  </si>
  <si>
    <t>1963-01-22</t>
  </si>
  <si>
    <t>1963-01-18</t>
  </si>
  <si>
    <t>1.2675</t>
  </si>
  <si>
    <t>1963-03-01</t>
  </si>
  <si>
    <t>1.2717</t>
  </si>
  <si>
    <t>1.2684</t>
  </si>
  <si>
    <t>1963-04-09</t>
  </si>
  <si>
    <t>1963-04-19</t>
  </si>
  <si>
    <t>1963-04-14</t>
  </si>
  <si>
    <t>1.2829</t>
  </si>
  <si>
    <t>1.2863</t>
  </si>
  <si>
    <t>1963-05-22</t>
  </si>
  <si>
    <t>1963-05-29</t>
  </si>
  <si>
    <t>1963-05-26</t>
  </si>
  <si>
    <t>1.3153</t>
  </si>
  <si>
    <t>1963-07-02</t>
  </si>
  <si>
    <t>1963-07-09</t>
  </si>
  <si>
    <t>1963-07-06</t>
  </si>
  <si>
    <t>1.3332</t>
  </si>
  <si>
    <t>1963-08-13</t>
  </si>
  <si>
    <t>1963-08-20</t>
  </si>
  <si>
    <t>1963-08-17</t>
  </si>
  <si>
    <t>1.3578</t>
  </si>
  <si>
    <t>0.0057</t>
  </si>
  <si>
    <t>1963-09-24</t>
  </si>
  <si>
    <t>1963-10-01</t>
  </si>
  <si>
    <t>1963-09-29</t>
  </si>
  <si>
    <t>1.4075</t>
  </si>
  <si>
    <t>1963-11-06</t>
  </si>
  <si>
    <t>1963-11-13</t>
  </si>
  <si>
    <t>1963-11-10</t>
  </si>
  <si>
    <t>1.3771</t>
  </si>
  <si>
    <t>0.0056</t>
  </si>
  <si>
    <t>1963-12-16</t>
  </si>
  <si>
    <t>1963-12-23</t>
  </si>
  <si>
    <t>1963-12-20</t>
  </si>
  <si>
    <t>1.4319</t>
  </si>
  <si>
    <t>1964-01-13</t>
  </si>
  <si>
    <t>1964-01-21</t>
  </si>
  <si>
    <t>1964-01-17</t>
  </si>
  <si>
    <t>1.4482</t>
  </si>
  <si>
    <t>1964-02-25</t>
  </si>
  <si>
    <t>1964-03-03</t>
  </si>
  <si>
    <t>1964-03-01</t>
  </si>
  <si>
    <t>1.475</t>
  </si>
  <si>
    <t>1964-04-07</t>
  </si>
  <si>
    <t>1964-04-15</t>
  </si>
  <si>
    <t>1964-04-11</t>
  </si>
  <si>
    <t>1.5028</t>
  </si>
  <si>
    <t>1964-05-19</t>
  </si>
  <si>
    <t>1964-05-26</t>
  </si>
  <si>
    <t>1964-05-23</t>
  </si>
  <si>
    <t>1.5008</t>
  </si>
  <si>
    <t>1964-06-29</t>
  </si>
  <si>
    <t>1964-07-06</t>
  </si>
  <si>
    <t>1964-07-03</t>
  </si>
  <si>
    <t>1.545</t>
  </si>
  <si>
    <t>1964-08-11</t>
  </si>
  <si>
    <t>1964-08-17</t>
  </si>
  <si>
    <t>1964-08-15</t>
  </si>
  <si>
    <t>1.5703</t>
  </si>
  <si>
    <t>1964-09-29</t>
  </si>
  <si>
    <t>1964-10-06</t>
  </si>
  <si>
    <t>1964-10-03</t>
  </si>
  <si>
    <t>1.5096</t>
  </si>
  <si>
    <t>1964-11-02</t>
  </si>
  <si>
    <t>1964-11-10</t>
  </si>
  <si>
    <t>1964-11-06</t>
  </si>
  <si>
    <t>1.6248</t>
  </si>
  <si>
    <t>0.0065</t>
  </si>
  <si>
    <t>1964-12-14</t>
  </si>
  <si>
    <t>1964-12-21</t>
  </si>
  <si>
    <t>1964-12-17</t>
  </si>
  <si>
    <t>1.6187</t>
  </si>
  <si>
    <t>0.0064</t>
  </si>
  <si>
    <t>1965-01-11</t>
  </si>
  <si>
    <t>1965-01-18</t>
  </si>
  <si>
    <t>1965-01-15</t>
  </si>
  <si>
    <t>1.6925</t>
  </si>
  <si>
    <t>0.0128</t>
  </si>
  <si>
    <t>1965-02-22</t>
  </si>
  <si>
    <t>1965-03-03</t>
  </si>
  <si>
    <t>1965-02-27</t>
  </si>
  <si>
    <t>1.6366</t>
  </si>
  <si>
    <t>1965-04-05</t>
  </si>
  <si>
    <t>1965-04-13</t>
  </si>
  <si>
    <t>1965-04-08</t>
  </si>
  <si>
    <t>1.637</t>
  </si>
  <si>
    <t>0.0063</t>
  </si>
  <si>
    <t>1965-05-17</t>
  </si>
  <si>
    <t>1965-05-24</t>
  </si>
  <si>
    <t>1965-05-21</t>
  </si>
  <si>
    <t>1.6181</t>
  </si>
  <si>
    <t>1965-06-28</t>
  </si>
  <si>
    <t>1965-07-05</t>
  </si>
  <si>
    <t>1965-07-02</t>
  </si>
  <si>
    <t>1.6978</t>
  </si>
  <si>
    <t>1965-08-09</t>
  </si>
  <si>
    <t>1965-08-16</t>
  </si>
  <si>
    <t>1965-08-13</t>
  </si>
  <si>
    <t>1.6172</t>
  </si>
  <si>
    <t>1965-09-20</t>
  </si>
  <si>
    <t>1965-09-27</t>
  </si>
  <si>
    <t>1965-09-24</t>
  </si>
  <si>
    <t>1.6374</t>
  </si>
  <si>
    <t>1965-11-02</t>
  </si>
  <si>
    <t>1965-11-09</t>
  </si>
  <si>
    <t>1965-11-06</t>
  </si>
  <si>
    <t>1.6289</t>
  </si>
  <si>
    <t>1965-12-17</t>
  </si>
  <si>
    <t>1965-12-30</t>
  </si>
  <si>
    <t>1965-12-24</t>
  </si>
  <si>
    <t>1.6375</t>
  </si>
  <si>
    <t>1966-01-31</t>
  </si>
  <si>
    <t>1966-02-07</t>
  </si>
  <si>
    <t>1966-02-04</t>
  </si>
  <si>
    <t>1.6505</t>
  </si>
  <si>
    <t>1966-03-02</t>
  </si>
  <si>
    <t>1966-03-14</t>
  </si>
  <si>
    <t>1966-03-08</t>
  </si>
  <si>
    <t>1.6497</t>
  </si>
  <si>
    <t>1966-03-29</t>
  </si>
  <si>
    <t>1966-04-06</t>
  </si>
  <si>
    <t>1966-04-02</t>
  </si>
  <si>
    <t>1.635</t>
  </si>
  <si>
    <t>1966-05-02</t>
  </si>
  <si>
    <t>1966-06-07</t>
  </si>
  <si>
    <t>1966-05-20</t>
  </si>
  <si>
    <t>1.6252</t>
  </si>
  <si>
    <t>1966-06-13</t>
  </si>
  <si>
    <t>1966-06-10</t>
  </si>
  <si>
    <t>1.6156</t>
  </si>
  <si>
    <t>0.0068</t>
  </si>
  <si>
    <t>1966-07-04</t>
  </si>
  <si>
    <t>1966-07-08</t>
  </si>
  <si>
    <t>1966-07-06</t>
  </si>
  <si>
    <t>1.6154</t>
  </si>
  <si>
    <t>0.0072</t>
  </si>
  <si>
    <t>1966-08-02</t>
  </si>
  <si>
    <t>1966-09-05</t>
  </si>
  <si>
    <t>1966-08-19</t>
  </si>
  <si>
    <t>1.5941</t>
  </si>
  <si>
    <t>0.0061</t>
  </si>
  <si>
    <t>1966-09-12</t>
  </si>
  <si>
    <t>1966-09-09</t>
  </si>
  <si>
    <t>1.6286</t>
  </si>
  <si>
    <t>1966-10-03</t>
  </si>
  <si>
    <t>1966-10-10</t>
  </si>
  <si>
    <t>1966-10-07</t>
  </si>
  <si>
    <t>1966-11-02</t>
  </si>
  <si>
    <t>1966-11-08</t>
  </si>
  <si>
    <t>1966-11-05</t>
  </si>
  <si>
    <t>1.6182</t>
  </si>
  <si>
    <t>0.0066</t>
  </si>
  <si>
    <t>1966-12-07</t>
  </si>
  <si>
    <t>1966-12-14</t>
  </si>
  <si>
    <t>1966-12-11</t>
  </si>
  <si>
    <t>1.6312</t>
  </si>
  <si>
    <t>1967-01-05</t>
  </si>
  <si>
    <t>1967-01-12</t>
  </si>
  <si>
    <t>1967-01-09</t>
  </si>
  <si>
    <t>1.6197</t>
  </si>
  <si>
    <t>1967-02-20</t>
  </si>
  <si>
    <t>1967-02-27</t>
  </si>
  <si>
    <t>1967-02-24</t>
  </si>
  <si>
    <t>1.6062</t>
  </si>
  <si>
    <t>1967-04-04</t>
  </si>
  <si>
    <t>1967-04-11</t>
  </si>
  <si>
    <t>1967-04-08</t>
  </si>
  <si>
    <t>1.6123</t>
  </si>
  <si>
    <t>1967-05-06</t>
  </si>
  <si>
    <t>1.5998</t>
  </si>
  <si>
    <t>1967-06-07</t>
  </si>
  <si>
    <t>1967-06-13</t>
  </si>
  <si>
    <t>1967-06-10</t>
  </si>
  <si>
    <t>1.5927</t>
  </si>
  <si>
    <t>1967-07-13</t>
  </si>
  <si>
    <t>1967-07-24</t>
  </si>
  <si>
    <t>1967-07-19</t>
  </si>
  <si>
    <t>1.5747</t>
  </si>
  <si>
    <t>1967-10-02</t>
  </si>
  <si>
    <t>1967-10-10</t>
  </si>
  <si>
    <t>1967-10-06</t>
  </si>
  <si>
    <t>1.5783</t>
  </si>
  <si>
    <t>1967-11-06</t>
  </si>
  <si>
    <t>1967-11-14</t>
  </si>
  <si>
    <t>1967-11-10</t>
  </si>
  <si>
    <t>1.5894</t>
  </si>
  <si>
    <t>0.0083</t>
  </si>
  <si>
    <t>1967-12-05</t>
  </si>
  <si>
    <t>1967-12-12</t>
  </si>
  <si>
    <t>1967-12-09</t>
  </si>
  <si>
    <t>1.5831</t>
  </si>
  <si>
    <t>1968-01-08</t>
  </si>
  <si>
    <t>1968-01-17</t>
  </si>
  <si>
    <t>1968-01-13</t>
  </si>
  <si>
    <t>1.5865</t>
  </si>
  <si>
    <t>1968-02-07</t>
  </si>
  <si>
    <t>1968-02-15</t>
  </si>
  <si>
    <t>1968-02-11</t>
  </si>
  <si>
    <t>1.5859</t>
  </si>
  <si>
    <t>1968-03-04</t>
  </si>
  <si>
    <t>1968-03-18</t>
  </si>
  <si>
    <t>1968-03-11</t>
  </si>
  <si>
    <t>1.5762</t>
  </si>
  <si>
    <t>1968-04-04</t>
  </si>
  <si>
    <t>1968-04-08</t>
  </si>
  <si>
    <t>1968-04-06</t>
  </si>
  <si>
    <t>1.551</t>
  </si>
  <si>
    <t>1968-05-31</t>
  </si>
  <si>
    <t>1.5639</t>
  </si>
  <si>
    <t>1968-06-03</t>
  </si>
  <si>
    <t>1968-06-10</t>
  </si>
  <si>
    <t>1968-06-07</t>
  </si>
  <si>
    <t>1.5651</t>
  </si>
  <si>
    <t>1968-07-01</t>
  </si>
  <si>
    <t>1968-07-08</t>
  </si>
  <si>
    <t>1968-07-05</t>
  </si>
  <si>
    <t>1.5539</t>
  </si>
  <si>
    <t>1968-08-05</t>
  </si>
  <si>
    <t>1968-08-12</t>
  </si>
  <si>
    <t>1968-08-09</t>
  </si>
  <si>
    <t>1.5416</t>
  </si>
  <si>
    <t>1968-08-26</t>
  </si>
  <si>
    <t>1968-09-02</t>
  </si>
  <si>
    <t>1968-08-30</t>
  </si>
  <si>
    <t>1.5391</t>
  </si>
  <si>
    <t>1968-09-09</t>
  </si>
  <si>
    <t>1968-09-06</t>
  </si>
  <si>
    <t>1.5351</t>
  </si>
  <si>
    <t>1968-09-30</t>
  </si>
  <si>
    <t>1968-10-07</t>
  </si>
  <si>
    <t>1968-10-04</t>
  </si>
  <si>
    <t>1.5363</t>
  </si>
  <si>
    <t>1968-10-14</t>
  </si>
  <si>
    <t>1968-10-21</t>
  </si>
  <si>
    <t>1968-10-18</t>
  </si>
  <si>
    <t>1.5412</t>
  </si>
  <si>
    <t>1968-10-30</t>
  </si>
  <si>
    <t>1968-11-04</t>
  </si>
  <si>
    <t>1968-11-02</t>
  </si>
  <si>
    <t>1.5453</t>
  </si>
  <si>
    <t>1968-11-11</t>
  </si>
  <si>
    <t>1968-11-08</t>
  </si>
  <si>
    <t>1.5447</t>
  </si>
  <si>
    <t>1968-12-02</t>
  </si>
  <si>
    <t>1968-12-09</t>
  </si>
  <si>
    <t>1968-12-06</t>
  </si>
  <si>
    <t>1.5431</t>
  </si>
  <si>
    <t>1969-01-06</t>
  </si>
  <si>
    <t>1969-01-13</t>
  </si>
  <si>
    <t>1969-01-10</t>
  </si>
  <si>
    <t>1.5426</t>
  </si>
  <si>
    <t>1969-02-03</t>
  </si>
  <si>
    <t>1969-02-11</t>
  </si>
  <si>
    <t>1969-02-07</t>
  </si>
  <si>
    <t>1969-03-03</t>
  </si>
  <si>
    <t>1969-03-12</t>
  </si>
  <si>
    <t>1969-03-08</t>
  </si>
  <si>
    <t>1.554</t>
  </si>
  <si>
    <t>1969-04-09</t>
  </si>
  <si>
    <t>1969-04-16</t>
  </si>
  <si>
    <t>1969-04-13</t>
  </si>
  <si>
    <t>1.549</t>
  </si>
  <si>
    <t>1969-05-02</t>
  </si>
  <si>
    <t>1.5339</t>
  </si>
  <si>
    <t>1969-05-09</t>
  </si>
  <si>
    <t>1969-06-03</t>
  </si>
  <si>
    <t>1969-06-10</t>
  </si>
  <si>
    <t>1969-06-07</t>
  </si>
  <si>
    <t>1.5287</t>
  </si>
  <si>
    <t>1969-07-07</t>
  </si>
  <si>
    <t>1969-07-14</t>
  </si>
  <si>
    <t>1969-07-11</t>
  </si>
  <si>
    <t>1.5298</t>
  </si>
  <si>
    <t>1969-08-05</t>
  </si>
  <si>
    <t>1969-08-12</t>
  </si>
  <si>
    <t>1969-08-09</t>
  </si>
  <si>
    <t>1.5263</t>
  </si>
  <si>
    <t>1969-09-05</t>
  </si>
  <si>
    <t>1.5487</t>
  </si>
  <si>
    <t>1969-10-10</t>
  </si>
  <si>
    <t>1.5349</t>
  </si>
  <si>
    <t>1969-12-05</t>
  </si>
  <si>
    <t>1.5138</t>
  </si>
  <si>
    <t>1970-01-05</t>
  </si>
  <si>
    <t>1970-01-12</t>
  </si>
  <si>
    <t>1970-01-09</t>
  </si>
  <si>
    <t>1970-03-06</t>
  </si>
  <si>
    <t>1970-04-06</t>
  </si>
  <si>
    <t>1970-04-13</t>
  </si>
  <si>
    <t>1970-04-10</t>
  </si>
  <si>
    <t>1.5241</t>
  </si>
  <si>
    <t>1970-05-05</t>
  </si>
  <si>
    <t>1970-05-12</t>
  </si>
  <si>
    <t>1970-05-09</t>
  </si>
  <si>
    <t>1.5172</t>
  </si>
  <si>
    <t>1970-06-06</t>
  </si>
  <si>
    <t>1.5199</t>
  </si>
  <si>
    <t>1970-07-10</t>
  </si>
  <si>
    <t>1.5098</t>
  </si>
  <si>
    <t>1970-08-03</t>
  </si>
  <si>
    <t>1970-08-10</t>
  </si>
  <si>
    <t>1970-08-07</t>
  </si>
  <si>
    <t>1.5012</t>
  </si>
  <si>
    <t>1970-09-07</t>
  </si>
  <si>
    <t>1970-09-14</t>
  </si>
  <si>
    <t>1970-09-11</t>
  </si>
  <si>
    <t>1.5118</t>
  </si>
  <si>
    <t>1970-10-06</t>
  </si>
  <si>
    <t>1970-10-13</t>
  </si>
  <si>
    <t>1970-10-10</t>
  </si>
  <si>
    <t>1.5024</t>
  </si>
  <si>
    <t>1970-11-02</t>
  </si>
  <si>
    <t>1970-11-09</t>
  </si>
  <si>
    <t>1970-11-06</t>
  </si>
  <si>
    <t>1.5013</t>
  </si>
  <si>
    <t>1970-12-07</t>
  </si>
  <si>
    <t>1971-01-06</t>
  </si>
  <si>
    <t>1970-12-23</t>
  </si>
  <si>
    <t>1.4994</t>
  </si>
  <si>
    <t>1971-01-13</t>
  </si>
  <si>
    <t>1971-01-10</t>
  </si>
  <si>
    <t>1.5044</t>
  </si>
  <si>
    <t>1971-02-01</t>
  </si>
  <si>
    <t>1971-02-09</t>
  </si>
  <si>
    <t>1971-02-05</t>
  </si>
  <si>
    <t>1.4985</t>
  </si>
  <si>
    <t>1971-03-05</t>
  </si>
  <si>
    <t>1.5121</t>
  </si>
  <si>
    <t>1971-04-05</t>
  </si>
  <si>
    <t>1971-04-13</t>
  </si>
  <si>
    <t>1971-04-09</t>
  </si>
  <si>
    <t>1.5048</t>
  </si>
  <si>
    <t>1971-05-03</t>
  </si>
  <si>
    <t>1971-05-10</t>
  </si>
  <si>
    <t>1971-05-07</t>
  </si>
  <si>
    <t>1.5035</t>
  </si>
  <si>
    <t>1971-06-08</t>
  </si>
  <si>
    <t>1971-06-14</t>
  </si>
  <si>
    <t>1971-06-11</t>
  </si>
  <si>
    <t>1971-07-05</t>
  </si>
  <si>
    <t>1971-07-12</t>
  </si>
  <si>
    <t>1971-07-09</t>
  </si>
  <si>
    <t>1.4982</t>
  </si>
  <si>
    <t>1971-08-04</t>
  </si>
  <si>
    <t>1971-08-11</t>
  </si>
  <si>
    <t>1971-08-08</t>
  </si>
  <si>
    <t>1.4872</t>
  </si>
  <si>
    <t>1971-09-10</t>
  </si>
  <si>
    <t>1.4827</t>
  </si>
  <si>
    <t>1971-10-04</t>
  </si>
  <si>
    <t>1971-10-18</t>
  </si>
  <si>
    <t>1971-10-10</t>
  </si>
  <si>
    <t>1.4965</t>
  </si>
  <si>
    <t>1971-12-03</t>
  </si>
  <si>
    <t>1.4832</t>
  </si>
  <si>
    <t>1972-01-09</t>
  </si>
  <si>
    <t>1.4885</t>
  </si>
  <si>
    <t>1972-02-02</t>
  </si>
  <si>
    <t>1972-02-10</t>
  </si>
  <si>
    <t>1972-02-06</t>
  </si>
  <si>
    <t>1.4956</t>
  </si>
  <si>
    <t>1972-03-06</t>
  </si>
  <si>
    <t>1972-03-27</t>
  </si>
  <si>
    <t>1972-03-17</t>
  </si>
  <si>
    <t>1.4788</t>
  </si>
  <si>
    <t>0.0108</t>
  </si>
  <si>
    <t>1972-04-04</t>
  </si>
  <si>
    <t>1972-03-31</t>
  </si>
  <si>
    <t>1.4863</t>
  </si>
  <si>
    <t>1972-04-10</t>
  </si>
  <si>
    <t>1972-05-04</t>
  </si>
  <si>
    <t>1972-04-20</t>
  </si>
  <si>
    <t>1.472</t>
  </si>
  <si>
    <t>1972-05-01</t>
  </si>
  <si>
    <t>1972-05-08</t>
  </si>
  <si>
    <t>1.4734</t>
  </si>
  <si>
    <t>1972-06-10</t>
  </si>
  <si>
    <t>1.474</t>
  </si>
  <si>
    <t>1972-07-07</t>
  </si>
  <si>
    <t>1.47</t>
  </si>
  <si>
    <t>1972-09-01</t>
  </si>
  <si>
    <t>1.4544</t>
  </si>
  <si>
    <t>0.0074</t>
  </si>
  <si>
    <t>1972-10-02</t>
  </si>
  <si>
    <t>1972-10-11</t>
  </si>
  <si>
    <t>1972-10-07</t>
  </si>
  <si>
    <t>1.454</t>
  </si>
  <si>
    <t>0.0096</t>
  </si>
  <si>
    <t>1972-11-06</t>
  </si>
  <si>
    <t>1972-11-13</t>
  </si>
  <si>
    <t>0.0046</t>
  </si>
  <si>
    <t>1972-12-08</t>
  </si>
  <si>
    <t>1.4513</t>
  </si>
  <si>
    <t>1973-01-03</t>
  </si>
  <si>
    <t>1973-01-10</t>
  </si>
  <si>
    <t>1973-01-06</t>
  </si>
  <si>
    <t>1.4582</t>
  </si>
  <si>
    <t>1973-02-10</t>
  </si>
  <si>
    <t>1.4581</t>
  </si>
  <si>
    <t>1973-03-09</t>
  </si>
  <si>
    <t>1.4469</t>
  </si>
  <si>
    <t>1973-07-02</t>
  </si>
  <si>
    <t>1973-07-09</t>
  </si>
  <si>
    <t>1973-07-06</t>
  </si>
  <si>
    <t>1.4392</t>
  </si>
  <si>
    <t>1973-08-11</t>
  </si>
  <si>
    <t>1.4313</t>
  </si>
  <si>
    <t>1973-09-07</t>
  </si>
  <si>
    <t>1.4199</t>
  </si>
  <si>
    <t>1973-10-06</t>
  </si>
  <si>
    <t>1.4301</t>
  </si>
  <si>
    <t>1973-11-05</t>
  </si>
  <si>
    <t>1973-11-12</t>
  </si>
  <si>
    <t>1973-11-09</t>
  </si>
  <si>
    <t>1.4385</t>
  </si>
  <si>
    <t>1973-12-07</t>
  </si>
  <si>
    <t>1.4214</t>
  </si>
  <si>
    <t>0.0044</t>
  </si>
  <si>
    <t>1974-01-11</t>
  </si>
  <si>
    <t>1.417</t>
  </si>
  <si>
    <t>1974-02-01</t>
  </si>
  <si>
    <t>1.4092</t>
  </si>
  <si>
    <t>0.0045</t>
  </si>
  <si>
    <t>1974-03-04</t>
  </si>
  <si>
    <t>1974-03-11</t>
  </si>
  <si>
    <t>1974-03-08</t>
  </si>
  <si>
    <t>1.4228</t>
  </si>
  <si>
    <t>1974-04-01</t>
  </si>
  <si>
    <t>1974-04-07</t>
  </si>
  <si>
    <t>1974-04-04</t>
  </si>
  <si>
    <t>1.4215</t>
  </si>
  <si>
    <t>1974-05-06</t>
  </si>
  <si>
    <t>1974-05-13</t>
  </si>
  <si>
    <t>1974-05-10</t>
  </si>
  <si>
    <t>1.391</t>
  </si>
  <si>
    <t>1974-06-04</t>
  </si>
  <si>
    <t>1974-06-10</t>
  </si>
  <si>
    <t>1974-06-07</t>
  </si>
  <si>
    <t>1.3636</t>
  </si>
  <si>
    <t>1974-07-06</t>
  </si>
  <si>
    <t>1.3986</t>
  </si>
  <si>
    <t>0.0047</t>
  </si>
  <si>
    <t>1974-08-07</t>
  </si>
  <si>
    <t>1.3965</t>
  </si>
  <si>
    <t>1974-09-06</t>
  </si>
  <si>
    <t>1.4093</t>
  </si>
  <si>
    <t>1974-10-05</t>
  </si>
  <si>
    <t>1.4029</t>
  </si>
  <si>
    <t>1974-11-08</t>
  </si>
  <si>
    <t>1.406</t>
  </si>
  <si>
    <t>1974-12-08</t>
  </si>
  <si>
    <t>1.398</t>
  </si>
  <si>
    <t>1975-01-10</t>
  </si>
  <si>
    <t>1.4005</t>
  </si>
  <si>
    <t>1975-02-07</t>
  </si>
  <si>
    <t>1.4032</t>
  </si>
  <si>
    <t>1975-03-07</t>
  </si>
  <si>
    <t>1.4048</t>
  </si>
  <si>
    <t>1975-04-05</t>
  </si>
  <si>
    <t>1.4019</t>
  </si>
  <si>
    <t>1975-05-10</t>
  </si>
  <si>
    <t>1.3935</t>
  </si>
  <si>
    <t>1975-06-09</t>
  </si>
  <si>
    <t>1975-07-01</t>
  </si>
  <si>
    <t>1975-06-20</t>
  </si>
  <si>
    <t>1.3886</t>
  </si>
  <si>
    <t>1975-07-18</t>
  </si>
  <si>
    <t>1975-07-09</t>
  </si>
  <si>
    <t>1.3817</t>
  </si>
  <si>
    <t>1975-08-10</t>
  </si>
  <si>
    <t>1.3824</t>
  </si>
  <si>
    <t>1975-09-01</t>
  </si>
  <si>
    <t>1975-09-25</t>
  </si>
  <si>
    <t>1975-09-12</t>
  </si>
  <si>
    <t>1.3719</t>
  </si>
  <si>
    <t>1975-09-26</t>
  </si>
  <si>
    <t>1975-10-06</t>
  </si>
  <si>
    <t>1975-10-03</t>
  </si>
  <si>
    <t>1.3582</t>
  </si>
  <si>
    <t>0.0118</t>
  </si>
  <si>
    <t>1975-10-13</t>
  </si>
  <si>
    <t>1975-10-10</t>
  </si>
  <si>
    <t>1.3697</t>
  </si>
  <si>
    <t>1975-11-11</t>
  </si>
  <si>
    <t>1975-11-20</t>
  </si>
  <si>
    <t>1975-11-15</t>
  </si>
  <si>
    <t>1.3681</t>
  </si>
  <si>
    <t>1975-12-05</t>
  </si>
  <si>
    <t>1.3752</t>
  </si>
  <si>
    <t>1976-01-05</t>
  </si>
  <si>
    <t>1976-01-20</t>
  </si>
  <si>
    <t>1976-01-13</t>
  </si>
  <si>
    <t>1.3777</t>
  </si>
  <si>
    <t>1976-02-02</t>
  </si>
  <si>
    <t>1976-02-10</t>
  </si>
  <si>
    <t>1976-02-06</t>
  </si>
  <si>
    <t>1.3724</t>
  </si>
  <si>
    <t>1976-03-02</t>
  </si>
  <si>
    <t>1976-03-09</t>
  </si>
  <si>
    <t>1976-03-06</t>
  </si>
  <si>
    <t>1.371</t>
  </si>
  <si>
    <t>1976-04-10</t>
  </si>
  <si>
    <t>1.3503</t>
  </si>
  <si>
    <t>1976-05-10</t>
  </si>
  <si>
    <t>1.3639</t>
  </si>
  <si>
    <t>1976-06-06</t>
  </si>
  <si>
    <t>1.3654</t>
  </si>
  <si>
    <t>1976-06-30</t>
  </si>
  <si>
    <t>1976-07-07</t>
  </si>
  <si>
    <t>1976-07-04</t>
  </si>
  <si>
    <t>1.3695</t>
  </si>
  <si>
    <t>0.007</t>
  </si>
  <si>
    <t>1976-08-15</t>
  </si>
  <si>
    <t>1.3477</t>
  </si>
  <si>
    <t>1976-10-08</t>
  </si>
  <si>
    <t>1976-10-15</t>
  </si>
  <si>
    <t>1976-10-11</t>
  </si>
  <si>
    <t>1.3486</t>
  </si>
  <si>
    <t>0.0069</t>
  </si>
  <si>
    <t>1976-11-04</t>
  </si>
  <si>
    <t>1.3509</t>
  </si>
  <si>
    <t>1976-12-06</t>
  </si>
  <si>
    <t>1976-12-13</t>
  </si>
  <si>
    <t>1976-12-10</t>
  </si>
  <si>
    <t>1.334</t>
  </si>
  <si>
    <t>1977-01-03</t>
  </si>
  <si>
    <t>1.3373</t>
  </si>
  <si>
    <t>1977-02-11</t>
  </si>
  <si>
    <t>1.3516</t>
  </si>
  <si>
    <t>1977-03-07</t>
  </si>
  <si>
    <t>1977-03-14</t>
  </si>
  <si>
    <t>1977-03-11</t>
  </si>
  <si>
    <t>1.3399</t>
  </si>
  <si>
    <t>1977-05-06</t>
  </si>
  <si>
    <t>1977-06-08</t>
  </si>
  <si>
    <t>1977-06-15</t>
  </si>
  <si>
    <t>1977-06-12</t>
  </si>
  <si>
    <t>1.34</t>
  </si>
  <si>
    <t>1977-07-11</t>
  </si>
  <si>
    <t>1977-07-18</t>
  </si>
  <si>
    <t>1977-07-14</t>
  </si>
  <si>
    <t>1.337</t>
  </si>
  <si>
    <t>0.0031</t>
  </si>
  <si>
    <t>1977-08-13</t>
  </si>
  <si>
    <t>1.3281</t>
  </si>
  <si>
    <t>1977-09-05</t>
  </si>
  <si>
    <t>1977-09-12</t>
  </si>
  <si>
    <t>1977-09-09</t>
  </si>
  <si>
    <t>1.3221</t>
  </si>
  <si>
    <t>1977-10-07</t>
  </si>
  <si>
    <t>1.3265</t>
  </si>
  <si>
    <t>1977-11-07</t>
  </si>
  <si>
    <t>1977-11-15</t>
  </si>
  <si>
    <t>1977-11-11</t>
  </si>
  <si>
    <t>1.3295</t>
  </si>
  <si>
    <t>1978-05-02</t>
  </si>
  <si>
    <t>1.3192</t>
  </si>
  <si>
    <t>1978-06-11</t>
  </si>
  <si>
    <t>1.315</t>
  </si>
  <si>
    <t>1978-06-30</t>
  </si>
  <si>
    <t>1.3194</t>
  </si>
  <si>
    <t>1978-08-04</t>
  </si>
  <si>
    <t>1.3134</t>
  </si>
  <si>
    <t>0.0041</t>
  </si>
  <si>
    <t>1978-09-04</t>
  </si>
  <si>
    <t>1978-09-11</t>
  </si>
  <si>
    <t>1978-09-08</t>
  </si>
  <si>
    <t>1.3136</t>
  </si>
  <si>
    <t>0.0067</t>
  </si>
  <si>
    <t>1978-10-02</t>
  </si>
  <si>
    <t>1978-10-12</t>
  </si>
  <si>
    <t>1978-10-07</t>
  </si>
  <si>
    <t>1.3259</t>
  </si>
  <si>
    <t>1978-11-10</t>
  </si>
  <si>
    <t>1.3127</t>
  </si>
  <si>
    <t>1979-01-09</t>
  </si>
  <si>
    <t>1979-01-15</t>
  </si>
  <si>
    <t>1979-01-12</t>
  </si>
  <si>
    <t>1979-03-14</t>
  </si>
  <si>
    <t>1979-03-21</t>
  </si>
  <si>
    <t>1979-03-17</t>
  </si>
  <si>
    <t>1.3075</t>
  </si>
  <si>
    <t>1979-04-07</t>
  </si>
  <si>
    <t>1.3089</t>
  </si>
  <si>
    <t>1979-05-04</t>
  </si>
  <si>
    <t>1979-05-14</t>
  </si>
  <si>
    <t>1979-05-09</t>
  </si>
  <si>
    <t>1.3009</t>
  </si>
  <si>
    <t>1979-06-03</t>
  </si>
  <si>
    <t>1.297</t>
  </si>
  <si>
    <t>1979-07-10</t>
  </si>
  <si>
    <t>1.3033</t>
  </si>
  <si>
    <t>1979-08-12</t>
  </si>
  <si>
    <t>1.2886</t>
  </si>
  <si>
    <t>1979-10-05</t>
  </si>
  <si>
    <t>1.2875</t>
  </si>
  <si>
    <t>1979-11-03</t>
  </si>
  <si>
    <t>1.3084</t>
  </si>
  <si>
    <t>1979-12-09</t>
  </si>
  <si>
    <t>1.2812</t>
  </si>
  <si>
    <t>1980-02-12</t>
  </si>
  <si>
    <t>1.2872</t>
  </si>
  <si>
    <t>1980-03-08</t>
  </si>
  <si>
    <t>1.2938</t>
  </si>
  <si>
    <t>1980-04-04</t>
  </si>
  <si>
    <t>1.2824</t>
  </si>
  <si>
    <t>1980-05-05</t>
  </si>
  <si>
    <t>1980-05-12</t>
  </si>
  <si>
    <t>1980-05-08</t>
  </si>
  <si>
    <t>1.2842</t>
  </si>
  <si>
    <t>1980-07-06</t>
  </si>
  <si>
    <t>1980-08-01</t>
  </si>
  <si>
    <t>1.2791</t>
  </si>
  <si>
    <t>1980-09-05</t>
  </si>
  <si>
    <t>1980-10-09</t>
  </si>
  <si>
    <t>1980-11-11</t>
  </si>
  <si>
    <t>1.2777</t>
  </si>
  <si>
    <t>1980-12-04</t>
  </si>
  <si>
    <t>1.2733</t>
  </si>
  <si>
    <t>1981-01-06</t>
  </si>
  <si>
    <t>1981-01-13</t>
  </si>
  <si>
    <t>1981-01-10</t>
  </si>
  <si>
    <t>1.2708</t>
  </si>
  <si>
    <t>1981-02-02</t>
  </si>
  <si>
    <t>1981-02-09</t>
  </si>
  <si>
    <t>1981-02-06</t>
  </si>
  <si>
    <t>1.2657</t>
  </si>
  <si>
    <t>1981-03-12</t>
  </si>
  <si>
    <t>1.2689</t>
  </si>
  <si>
    <t>1981-04-10</t>
  </si>
  <si>
    <t>1.2758</t>
  </si>
  <si>
    <t>1981-06-06</t>
  </si>
  <si>
    <t>1.2682</t>
  </si>
  <si>
    <t>1981-08-09</t>
  </si>
  <si>
    <t>1.2644</t>
  </si>
  <si>
    <t>1981-09-04</t>
  </si>
  <si>
    <t>1.2629</t>
  </si>
  <si>
    <t>1981-09-28</t>
  </si>
  <si>
    <t>1981-10-05</t>
  </si>
  <si>
    <t>1981-10-02</t>
  </si>
  <si>
    <t>1.2617</t>
  </si>
  <si>
    <t>1981-10-28</t>
  </si>
  <si>
    <t>1981-11-05</t>
  </si>
  <si>
    <t>1981-11-01</t>
  </si>
  <si>
    <t>1.2596</t>
  </si>
  <si>
    <t>1981-11-29</t>
  </si>
  <si>
    <t>1981-12-07</t>
  </si>
  <si>
    <t>1981-12-03</t>
  </si>
  <si>
    <t>1.2597</t>
  </si>
  <si>
    <t>1982-05-09</t>
  </si>
  <si>
    <t>1.2501</t>
  </si>
  <si>
    <t>0.004</t>
  </si>
  <si>
    <t>1982-06-05</t>
  </si>
  <si>
    <t>1.2534</t>
  </si>
  <si>
    <t>1982-07-08</t>
  </si>
  <si>
    <t>1.2541</t>
  </si>
  <si>
    <t>1982-09-02</t>
  </si>
  <si>
    <t>1.2461</t>
  </si>
  <si>
    <t>1982-10-07</t>
  </si>
  <si>
    <t>1982-11-11</t>
  </si>
  <si>
    <t>1982-10-24</t>
  </si>
  <si>
    <t>1.249</t>
  </si>
  <si>
    <t>1982-12-06</t>
  </si>
  <si>
    <t>1.2405</t>
  </si>
  <si>
    <t>1983-01-17</t>
  </si>
  <si>
    <t>1.2385</t>
  </si>
  <si>
    <t>1983-02-07</t>
  </si>
  <si>
    <t>1.2324</t>
  </si>
  <si>
    <t>1983-03-06</t>
  </si>
  <si>
    <t>1.2389</t>
  </si>
  <si>
    <t>1983-06-07</t>
  </si>
  <si>
    <t>1.2406</t>
  </si>
  <si>
    <t>1983-08-19</t>
  </si>
  <si>
    <t>1.2399</t>
  </si>
  <si>
    <t>1983-10-15</t>
  </si>
  <si>
    <t>1.2261</t>
  </si>
  <si>
    <t>1984-01-15</t>
  </si>
  <si>
    <t>1.2225</t>
  </si>
  <si>
    <t>1984-02-05</t>
  </si>
  <si>
    <t>1984-05-08</t>
  </si>
  <si>
    <t>1.2191</t>
  </si>
  <si>
    <t>1984-07-09</t>
  </si>
  <si>
    <t>1.2197</t>
  </si>
  <si>
    <t>1984-08-03</t>
  </si>
  <si>
    <t>1.2433</t>
  </si>
  <si>
    <t>1984-09-10</t>
  </si>
  <si>
    <t>1.2132</t>
  </si>
  <si>
    <t>1984-11-11</t>
  </si>
  <si>
    <t>1.212</t>
  </si>
  <si>
    <t>0.0033</t>
  </si>
  <si>
    <t>BHD</t>
  </si>
  <si>
    <t>NZA</t>
  </si>
  <si>
    <t>1984-11-20</t>
  </si>
  <si>
    <t>1.2077</t>
  </si>
  <si>
    <t>0.002</t>
  </si>
  <si>
    <t>flask</t>
  </si>
  <si>
    <t>Whole_air</t>
  </si>
  <si>
    <t>1984-12-02</t>
  </si>
  <si>
    <t>1.2219</t>
  </si>
  <si>
    <t>1985-02-02</t>
  </si>
  <si>
    <t>1.2122</t>
  </si>
  <si>
    <t>1985-03-24</t>
  </si>
  <si>
    <t>1.2151</t>
  </si>
  <si>
    <t>1985-05-14</t>
  </si>
  <si>
    <t>1.2066</t>
  </si>
  <si>
    <t>1985-07-02</t>
  </si>
  <si>
    <t>1985-07-09</t>
  </si>
  <si>
    <t>1985-07-05</t>
  </si>
  <si>
    <t>1.2214</t>
  </si>
  <si>
    <t>0.0094</t>
  </si>
  <si>
    <t>1985-08-05</t>
  </si>
  <si>
    <t>1985-08-12</t>
  </si>
  <si>
    <t>1985-08-08</t>
  </si>
  <si>
    <t>1.2177</t>
  </si>
  <si>
    <t>1985-09-05</t>
  </si>
  <si>
    <t>1985-09-13</t>
  </si>
  <si>
    <t>1985-09-09</t>
  </si>
  <si>
    <t>1.208</t>
  </si>
  <si>
    <t>1985-10-17</t>
  </si>
  <si>
    <t>1.1971</t>
  </si>
  <si>
    <t>1985-10-29</t>
  </si>
  <si>
    <t>1985-11-04</t>
  </si>
  <si>
    <t>1985-11-01</t>
  </si>
  <si>
    <t>1.2089</t>
  </si>
  <si>
    <t>1985-11-28</t>
  </si>
  <si>
    <t>1985-12-06</t>
  </si>
  <si>
    <t>1985-12-02</t>
  </si>
  <si>
    <t>1.2105</t>
  </si>
  <si>
    <t>1986-01-06</t>
  </si>
  <si>
    <t>1986-02-03</t>
  </si>
  <si>
    <t>1986-01-20</t>
  </si>
  <si>
    <t>1.2099</t>
  </si>
  <si>
    <t>1986-02-10</t>
  </si>
  <si>
    <t>1986-02-26</t>
  </si>
  <si>
    <t>1986-02-18</t>
  </si>
  <si>
    <t>1986-03-25</t>
  </si>
  <si>
    <t>1.1962</t>
  </si>
  <si>
    <t>0.0022</t>
  </si>
  <si>
    <t>1986-03-27</t>
  </si>
  <si>
    <t>1986-04-03</t>
  </si>
  <si>
    <t>1986-03-30</t>
  </si>
  <si>
    <t>1.2048</t>
  </si>
  <si>
    <t>1986-04-01</t>
  </si>
  <si>
    <t>1986-04-08</t>
  </si>
  <si>
    <t>1986-04-04</t>
  </si>
  <si>
    <t>1.1944</t>
  </si>
  <si>
    <t>1986-04-28</t>
  </si>
  <si>
    <t>1986-05-09</t>
  </si>
  <si>
    <t>1986-05-03</t>
  </si>
  <si>
    <t>1986-05-14</t>
  </si>
  <si>
    <t>1.2009</t>
  </si>
  <si>
    <t>1986-07-08</t>
  </si>
  <si>
    <t>1986-07-16</t>
  </si>
  <si>
    <t>1986-07-12</t>
  </si>
  <si>
    <t>1.1999</t>
  </si>
  <si>
    <t>1986-08-06</t>
  </si>
  <si>
    <t>1986-08-13</t>
  </si>
  <si>
    <t>1986-08-09</t>
  </si>
  <si>
    <t>1.1937</t>
  </si>
  <si>
    <t>1986-08-12</t>
  </si>
  <si>
    <t>1.1922</t>
  </si>
  <si>
    <t>0.0021</t>
  </si>
  <si>
    <t>1986-09-03</t>
  </si>
  <si>
    <t>1986-09-10</t>
  </si>
  <si>
    <t>1986-09-06</t>
  </si>
  <si>
    <t>1.2059</t>
  </si>
  <si>
    <t>1986-10-01</t>
  </si>
  <si>
    <t>1986-10-08</t>
  </si>
  <si>
    <t>1986-10-04</t>
  </si>
  <si>
    <t>1986-11-04</t>
  </si>
  <si>
    <t>1986-11-10</t>
  </si>
  <si>
    <t>1986-11-07</t>
  </si>
  <si>
    <t>1986-12-03</t>
  </si>
  <si>
    <t>1986-12-11</t>
  </si>
  <si>
    <t>1986-12-07</t>
  </si>
  <si>
    <t>1.1946</t>
  </si>
  <si>
    <t>1986-12-31</t>
  </si>
  <si>
    <t>1987-01-07</t>
  </si>
  <si>
    <t>1987-01-03</t>
  </si>
  <si>
    <t>1.1918</t>
  </si>
  <si>
    <t>1987-02-08</t>
  </si>
  <si>
    <t>1.186</t>
  </si>
  <si>
    <t>1987-03-12</t>
  </si>
  <si>
    <t>1.1924</t>
  </si>
  <si>
    <t>1987-05-06</t>
  </si>
  <si>
    <t>1987-05-15</t>
  </si>
  <si>
    <t>1987-05-10</t>
  </si>
  <si>
    <t>1.1912</t>
  </si>
  <si>
    <t>1987-06-05</t>
  </si>
  <si>
    <t>1987-06-18</t>
  </si>
  <si>
    <t>1987-06-11</t>
  </si>
  <si>
    <t>1.1815</t>
  </si>
  <si>
    <t>1987-08-18</t>
  </si>
  <si>
    <t>1.1867</t>
  </si>
  <si>
    <t>1987-12-22</t>
  </si>
  <si>
    <t>1.1822</t>
  </si>
  <si>
    <t>1988-05-31</t>
  </si>
  <si>
    <t>1.1788</t>
  </si>
  <si>
    <t>0.0018</t>
  </si>
  <si>
    <t>1988-07-03</t>
  </si>
  <si>
    <t>1.1776</t>
  </si>
  <si>
    <t>0.0023</t>
  </si>
  <si>
    <t>1988-07-08</t>
  </si>
  <si>
    <t>1988-07-22</t>
  </si>
  <si>
    <t>1988-07-15</t>
  </si>
  <si>
    <t>1.1812</t>
  </si>
  <si>
    <t>1988-08-12</t>
  </si>
  <si>
    <t>1988-08-19</t>
  </si>
  <si>
    <t>1988-08-15</t>
  </si>
  <si>
    <t>1988-09-01</t>
  </si>
  <si>
    <t>1.1735</t>
  </si>
  <si>
    <t>0.0019</t>
  </si>
  <si>
    <t>1988-09-16</t>
  </si>
  <si>
    <t>1988-09-23</t>
  </si>
  <si>
    <t>1988-09-19</t>
  </si>
  <si>
    <t>1988-10-20</t>
  </si>
  <si>
    <t>1988-10-26</t>
  </si>
  <si>
    <t>1988-10-23</t>
  </si>
  <si>
    <t>1.184</t>
  </si>
  <si>
    <t>0.0079</t>
  </si>
  <si>
    <t>1988-11-21</t>
  </si>
  <si>
    <t>1.1772</t>
  </si>
  <si>
    <t>1988-11-22</t>
  </si>
  <si>
    <t>1988-11-29</t>
  </si>
  <si>
    <t>1988-11-25</t>
  </si>
  <si>
    <t>1.1843</t>
  </si>
  <si>
    <t>0.0032</t>
  </si>
  <si>
    <t>1988-12-13</t>
  </si>
  <si>
    <t>1988-12-19</t>
  </si>
  <si>
    <t>1988-12-16</t>
  </si>
  <si>
    <t>1.1749</t>
  </si>
  <si>
    <t>0.0035</t>
  </si>
  <si>
    <t>1989-01-25</t>
  </si>
  <si>
    <t>1989-02-01</t>
  </si>
  <si>
    <t>1989-01-28</t>
  </si>
  <si>
    <t>1.1813</t>
  </si>
  <si>
    <t>0.0036</t>
  </si>
  <si>
    <t>1989-02-14</t>
  </si>
  <si>
    <t>1989-02-24</t>
  </si>
  <si>
    <t>1989-02-19</t>
  </si>
  <si>
    <t>1.173</t>
  </si>
  <si>
    <t>1.168</t>
  </si>
  <si>
    <t>1989-04-03</t>
  </si>
  <si>
    <t>1.1702</t>
  </si>
  <si>
    <t>1989-05-17</t>
  </si>
  <si>
    <t>1989-05-25</t>
  </si>
  <si>
    <t>1989-05-21</t>
  </si>
  <si>
    <t>1.1686</t>
  </si>
  <si>
    <t>1.1661</t>
  </si>
  <si>
    <t>1989-06-21</t>
  </si>
  <si>
    <t>1989-06-28</t>
  </si>
  <si>
    <t>1989-06-24</t>
  </si>
  <si>
    <t>1.1703</t>
  </si>
  <si>
    <t>1989-07-20</t>
  </si>
  <si>
    <t>1.1662</t>
  </si>
  <si>
    <t>1989-07-28</t>
  </si>
  <si>
    <t>1989-08-09</t>
  </si>
  <si>
    <t>1989-08-03</t>
  </si>
  <si>
    <t>1.1704</t>
  </si>
  <si>
    <t>1989-08-21</t>
  </si>
  <si>
    <t>1989-08-31</t>
  </si>
  <si>
    <t>1989-08-26</t>
  </si>
  <si>
    <t>1989-09-21</t>
  </si>
  <si>
    <t>1989-10-04</t>
  </si>
  <si>
    <t>1989-09-27</t>
  </si>
  <si>
    <t>0.0037</t>
  </si>
  <si>
    <t>1989-10-05</t>
  </si>
  <si>
    <t>1.1616</t>
  </si>
  <si>
    <t>1989-10-18</t>
  </si>
  <si>
    <t>1.1622</t>
  </si>
  <si>
    <t>1989-11-27</t>
  </si>
  <si>
    <t>1.1617</t>
  </si>
  <si>
    <t>1989-12-07</t>
  </si>
  <si>
    <t>1989-12-18</t>
  </si>
  <si>
    <t>1989-12-12</t>
  </si>
  <si>
    <t>1.1668</t>
  </si>
  <si>
    <t>1.1599</t>
  </si>
  <si>
    <t>1990-01-16</t>
  </si>
  <si>
    <t>1990-01-25</t>
  </si>
  <si>
    <t>1990-01-20</t>
  </si>
  <si>
    <t>1.1597</t>
  </si>
  <si>
    <t>1990-01-24</t>
  </si>
  <si>
    <t>1.1646</t>
  </si>
  <si>
    <t>1990-03-14</t>
  </si>
  <si>
    <t>1.1602</t>
  </si>
  <si>
    <t>1990-06-06</t>
  </si>
  <si>
    <t>1.1545</t>
  </si>
  <si>
    <t>1990-09-07</t>
  </si>
  <si>
    <t>1.153</t>
  </si>
  <si>
    <t>1990-09-24</t>
  </si>
  <si>
    <t>1.1549</t>
  </si>
  <si>
    <t>1990-11-20</t>
  </si>
  <si>
    <t>1.1539</t>
  </si>
  <si>
    <t>1990-12-28</t>
  </si>
  <si>
    <t>1991-01-17</t>
  </si>
  <si>
    <t>1991-02-19</t>
  </si>
  <si>
    <t>1.1465</t>
  </si>
  <si>
    <t>1991-03-15</t>
  </si>
  <si>
    <t>1.1566</t>
  </si>
  <si>
    <t>1991-05-01</t>
  </si>
  <si>
    <t>1.1513</t>
  </si>
  <si>
    <t>1991-05-06</t>
  </si>
  <si>
    <t>1.1509</t>
  </si>
  <si>
    <t>1991-05-29</t>
  </si>
  <si>
    <t>1.1497</t>
  </si>
  <si>
    <t>1991-09-25</t>
  </si>
  <si>
    <t>1.1438</t>
  </si>
  <si>
    <t>1991-09-28</t>
  </si>
  <si>
    <t>1.1505</t>
  </si>
  <si>
    <t>1991-10-24</t>
  </si>
  <si>
    <t>1.1441</t>
  </si>
  <si>
    <t>1991-11-29</t>
  </si>
  <si>
    <t>1992-03-13</t>
  </si>
  <si>
    <t>1.1458</t>
  </si>
  <si>
    <t>1992-06-19</t>
  </si>
  <si>
    <t>1.1405</t>
  </si>
  <si>
    <t>1993-03-23</t>
  </si>
  <si>
    <t>1993-04-08</t>
  </si>
  <si>
    <t>1993-03-31</t>
  </si>
  <si>
    <t>1.1385</t>
  </si>
  <si>
    <t>1993-05-05</t>
  </si>
  <si>
    <t>1993-05-13</t>
  </si>
  <si>
    <t>1993-05-09</t>
  </si>
  <si>
    <t>1.1409</t>
  </si>
  <si>
    <t>1993-06-29</t>
  </si>
  <si>
    <t>1993-07-21</t>
  </si>
  <si>
    <t>1993-07-10</t>
  </si>
  <si>
    <t>1.1315</t>
  </si>
  <si>
    <t>1993-07-27</t>
  </si>
  <si>
    <t>1993-08-09</t>
  </si>
  <si>
    <t>1993-08-02</t>
  </si>
  <si>
    <t>1.1351</t>
  </si>
  <si>
    <t>1993-09-14</t>
  </si>
  <si>
    <t>1993-09-23</t>
  </si>
  <si>
    <t>1993-09-18</t>
  </si>
  <si>
    <t>1.1395</t>
  </si>
  <si>
    <t>1994-01-12</t>
  </si>
  <si>
    <t>1994-01-27</t>
  </si>
  <si>
    <t>1994-01-19</t>
  </si>
  <si>
    <t>1.1249</t>
  </si>
  <si>
    <t>1994-02-11</t>
  </si>
  <si>
    <t>1994-02-25</t>
  </si>
  <si>
    <t>1994-02-18</t>
  </si>
  <si>
    <t>1.1386</t>
  </si>
  <si>
    <t>1994-03-28</t>
  </si>
  <si>
    <t>1994-04-10</t>
  </si>
  <si>
    <t>1994-04-03</t>
  </si>
  <si>
    <t>1.1331</t>
  </si>
  <si>
    <t>1994-06-04</t>
  </si>
  <si>
    <t>1994-06-10</t>
  </si>
  <si>
    <t>1994-06-07</t>
  </si>
  <si>
    <t>1.1376</t>
  </si>
  <si>
    <t>1994-07-07</t>
  </si>
  <si>
    <t>1994-07-24</t>
  </si>
  <si>
    <t>1994-07-15</t>
  </si>
  <si>
    <t>1.1317</t>
  </si>
  <si>
    <t>1994-08-20</t>
  </si>
  <si>
    <t>1994-09-09</t>
  </si>
  <si>
    <t>1994-08-30</t>
  </si>
  <si>
    <t>1.1274</t>
  </si>
  <si>
    <t>1994-10-07</t>
  </si>
  <si>
    <t>1994-11-16</t>
  </si>
  <si>
    <t>1994-10-27</t>
  </si>
  <si>
    <t>1.1346</t>
  </si>
  <si>
    <t>1994-11-17</t>
  </si>
  <si>
    <t>1994-11-29</t>
  </si>
  <si>
    <t>1994-11-23</t>
  </si>
  <si>
    <t>1.1308</t>
  </si>
  <si>
    <t>1994-12-19</t>
  </si>
  <si>
    <t>1995-01-01</t>
  </si>
  <si>
    <t>1994-12-25</t>
  </si>
  <si>
    <t>1995-01-19</t>
  </si>
  <si>
    <t>1995-02-01</t>
  </si>
  <si>
    <t>1995-01-25</t>
  </si>
  <si>
    <t>1.1336</t>
  </si>
  <si>
    <t>0.0034</t>
  </si>
  <si>
    <t>1995-02-28</t>
  </si>
  <si>
    <t>1995-03-09</t>
  </si>
  <si>
    <t>1995-03-04</t>
  </si>
  <si>
    <t>1.1218</t>
  </si>
  <si>
    <t>1995-03-28</t>
  </si>
  <si>
    <t>1995-04-18</t>
  </si>
  <si>
    <t>1995-04-07</t>
  </si>
  <si>
    <t>1.1242</t>
  </si>
  <si>
    <t>1995-05-01</t>
  </si>
  <si>
    <t>1995-05-18</t>
  </si>
  <si>
    <t>1995-05-09</t>
  </si>
  <si>
    <t>1.1198</t>
  </si>
  <si>
    <t>1995-06-14</t>
  </si>
  <si>
    <t>1995-06-26</t>
  </si>
  <si>
    <t>1995-06-20</t>
  </si>
  <si>
    <t>1.1254</t>
  </si>
  <si>
    <t>bottle</t>
  </si>
  <si>
    <t>1.1134</t>
  </si>
  <si>
    <t>.TD</t>
  </si>
  <si>
    <t>1995-07-04</t>
  </si>
  <si>
    <t>1995-07-23</t>
  </si>
  <si>
    <t>1995-07-13</t>
  </si>
  <si>
    <t>1.1193</t>
  </si>
  <si>
    <t>1.1178</t>
  </si>
  <si>
    <t>1995-08-25</t>
  </si>
  <si>
    <t>1995-09-07</t>
  </si>
  <si>
    <t>1995-08-31</t>
  </si>
  <si>
    <t>0.0024</t>
  </si>
  <si>
    <t>1.1199</t>
  </si>
  <si>
    <t>1995-09-12</t>
  </si>
  <si>
    <t>1995-09-21</t>
  </si>
  <si>
    <t>1995-09-16</t>
  </si>
  <si>
    <t>1995-09-26</t>
  </si>
  <si>
    <t>1995-10-09</t>
  </si>
  <si>
    <t>1995-10-02</t>
  </si>
  <si>
    <t>1.1287</t>
  </si>
  <si>
    <t>1.123</t>
  </si>
  <si>
    <t>1995-11-16</t>
  </si>
  <si>
    <t>1995-12-12</t>
  </si>
  <si>
    <t>1995-11-29</t>
  </si>
  <si>
    <t>1.1147</t>
  </si>
  <si>
    <t>1.1222</t>
  </si>
  <si>
    <t>1995-12-18</t>
  </si>
  <si>
    <t>1996-01-05</t>
  </si>
  <si>
    <t>1995-12-27</t>
  </si>
  <si>
    <t>1.115</t>
  </si>
  <si>
    <t>1.1133</t>
  </si>
  <si>
    <t>1996-01-09</t>
  </si>
  <si>
    <t>1996-01-18</t>
  </si>
  <si>
    <t>1996-01-13</t>
  </si>
  <si>
    <t>1.1171</t>
  </si>
  <si>
    <t>1996-01-24</t>
  </si>
  <si>
    <t>1996-02-07</t>
  </si>
  <si>
    <t>1996-01-31</t>
  </si>
  <si>
    <t>1.1225</t>
  </si>
  <si>
    <t>1.1219</t>
  </si>
  <si>
    <t>1996-02-02</t>
  </si>
  <si>
    <t>1996-03-22</t>
  </si>
  <si>
    <t>1996-02-26</t>
  </si>
  <si>
    <t>1.118</t>
  </si>
  <si>
    <t>1.1146</t>
  </si>
  <si>
    <t>1996-04-01</t>
  </si>
  <si>
    <t>1996-04-08</t>
  </si>
  <si>
    <t>1.1159</t>
  </si>
  <si>
    <t>.TA</t>
  </si>
  <si>
    <t>1996-04-24</t>
  </si>
  <si>
    <t>1996-05-17</t>
  </si>
  <si>
    <t>1996-05-05</t>
  </si>
  <si>
    <t>1.1148</t>
  </si>
  <si>
    <t>1996-06-15</t>
  </si>
  <si>
    <t>1996-06-22</t>
  </si>
  <si>
    <t>1.1298</t>
  </si>
  <si>
    <t>1996-09-13</t>
  </si>
  <si>
    <t>1996-09-26</t>
  </si>
  <si>
    <t>1996-09-19</t>
  </si>
  <si>
    <t>1.1224</t>
  </si>
  <si>
    <t>1996-10-11</t>
  </si>
  <si>
    <t>1996-10-21</t>
  </si>
  <si>
    <t>1996-10-16</t>
  </si>
  <si>
    <t>1.1194</t>
  </si>
  <si>
    <t>1997-01-23</t>
  </si>
  <si>
    <t>1997-02-04</t>
  </si>
  <si>
    <t>1997-01-29</t>
  </si>
  <si>
    <t>1.1182</t>
  </si>
  <si>
    <t>1.1207</t>
  </si>
  <si>
    <t>1997-03-03</t>
  </si>
  <si>
    <t>1997-03-14</t>
  </si>
  <si>
    <t>1997-03-08</t>
  </si>
  <si>
    <t>1.107</t>
  </si>
  <si>
    <t>1997-05-02</t>
  </si>
  <si>
    <t>1997-05-27</t>
  </si>
  <si>
    <t>1997-05-14</t>
  </si>
  <si>
    <t>1.1172</t>
  </si>
  <si>
    <t>1997-07-08</t>
  </si>
  <si>
    <t>1997-07-21</t>
  </si>
  <si>
    <t>1997-07-14</t>
  </si>
  <si>
    <t>.T.</t>
  </si>
  <si>
    <t>1999-06-30</t>
  </si>
  <si>
    <t>1999-07-13</t>
  </si>
  <si>
    <t>1999-07-06</t>
  </si>
  <si>
    <t>1.1096</t>
  </si>
  <si>
    <t>1.1077</t>
  </si>
  <si>
    <t>1999-07-20</t>
  </si>
  <si>
    <t>1999-07-16</t>
  </si>
  <si>
    <t>1.1097</t>
  </si>
  <si>
    <t>1.1027</t>
  </si>
  <si>
    <t>1999-08-06</t>
  </si>
  <si>
    <t>1999-08-16</t>
  </si>
  <si>
    <t>1999-08-11</t>
  </si>
  <si>
    <t>1.0847</t>
  </si>
  <si>
    <t>1999-09-21</t>
  </si>
  <si>
    <t>1999-10-11</t>
  </si>
  <si>
    <t>1999-10-01</t>
  </si>
  <si>
    <t>1.0959</t>
  </si>
  <si>
    <t>1.1066</t>
  </si>
  <si>
    <t>1999-11-02</t>
  </si>
  <si>
    <t>1999-10-22</t>
  </si>
  <si>
    <t>1.1014</t>
  </si>
  <si>
    <t>1999-12-01</t>
  </si>
  <si>
    <t>2000-01-11</t>
  </si>
  <si>
    <t>1999-12-21</t>
  </si>
  <si>
    <t>1.1024</t>
  </si>
  <si>
    <t>1.0989</t>
  </si>
  <si>
    <t>1.1079</t>
  </si>
  <si>
    <t>2000-01-30</t>
  </si>
  <si>
    <t>2000-01-20</t>
  </si>
  <si>
    <t>1.094</t>
  </si>
  <si>
    <t>1.0995</t>
  </si>
  <si>
    <t>0.0003</t>
  </si>
  <si>
    <t>2000-01-22</t>
  </si>
  <si>
    <t>2000-02-05</t>
  </si>
  <si>
    <t>2000-01-29</t>
  </si>
  <si>
    <t>1.0991</t>
  </si>
  <si>
    <t>2000-01-27</t>
  </si>
  <si>
    <t>2000-02-15</t>
  </si>
  <si>
    <t>1.0933</t>
  </si>
  <si>
    <t>2000-02-06</t>
  </si>
  <si>
    <t>1.1022</t>
  </si>
  <si>
    <t>0.0014</t>
  </si>
  <si>
    <t>2000-03-22</t>
  </si>
  <si>
    <t>2000-03-30</t>
  </si>
  <si>
    <t>2000-03-26</t>
  </si>
  <si>
    <t>1.083</t>
  </si>
  <si>
    <t>1.1006</t>
  </si>
  <si>
    <t>2000-04-05</t>
  </si>
  <si>
    <t>2000-05-01</t>
  </si>
  <si>
    <t>2000-04-18</t>
  </si>
  <si>
    <t>1.0917</t>
  </si>
  <si>
    <t>1.0944</t>
  </si>
  <si>
    <t>2000-05-19</t>
  </si>
  <si>
    <t>2000-05-10</t>
  </si>
  <si>
    <t>1.0873</t>
  </si>
  <si>
    <t>2000-05-26</t>
  </si>
  <si>
    <t>2000-06-06</t>
  </si>
  <si>
    <t>2000-05-31</t>
  </si>
  <si>
    <t>1.0886</t>
  </si>
  <si>
    <t>1.0975</t>
  </si>
  <si>
    <t>1.0867</t>
  </si>
  <si>
    <t>2000-06-12</t>
  </si>
  <si>
    <t>2000-06-28</t>
  </si>
  <si>
    <t>2000-06-20</t>
  </si>
  <si>
    <t>1.0825</t>
  </si>
  <si>
    <t>2000-09-11</t>
  </si>
  <si>
    <t>2000-09-22</t>
  </si>
  <si>
    <t>2000-09-17</t>
  </si>
  <si>
    <t>1.0968</t>
  </si>
  <si>
    <t>2000-10-10</t>
  </si>
  <si>
    <t>2000-10-01</t>
  </si>
  <si>
    <t>2000-10-18</t>
  </si>
  <si>
    <t>2000-10-14</t>
  </si>
  <si>
    <t>1.0955</t>
  </si>
  <si>
    <t>1.0978</t>
  </si>
  <si>
    <t>.TN</t>
  </si>
  <si>
    <t>2000-12-21</t>
  </si>
  <si>
    <t>2000-11-19</t>
  </si>
  <si>
    <t>1.1032</t>
  </si>
  <si>
    <t>2001-01-03</t>
  </si>
  <si>
    <t>2001-01-21</t>
  </si>
  <si>
    <t>2001-01-12</t>
  </si>
  <si>
    <t>1.0849</t>
  </si>
  <si>
    <t>2001-03-07</t>
  </si>
  <si>
    <t>2001-03-16</t>
  </si>
  <si>
    <t>2001-03-11</t>
  </si>
  <si>
    <t>1.0927</t>
  </si>
  <si>
    <t>1.0923</t>
  </si>
  <si>
    <t>0.0005</t>
  </si>
  <si>
    <t>2001-04-04</t>
  </si>
  <si>
    <t>2001-03-25</t>
  </si>
  <si>
    <t>1.0996</t>
  </si>
  <si>
    <t>2001-09-18</t>
  </si>
  <si>
    <t>2001-10-03</t>
  </si>
  <si>
    <t>2001-09-25</t>
  </si>
  <si>
    <t>1.0984</t>
  </si>
  <si>
    <t>1.0842</t>
  </si>
  <si>
    <t>0.0026</t>
  </si>
  <si>
    <t>2001-10-18</t>
  </si>
  <si>
    <t>2001-10-10</t>
  </si>
  <si>
    <t>1.0841</t>
  </si>
  <si>
    <t>0.0025</t>
  </si>
  <si>
    <t>2001-10-31</t>
  </si>
  <si>
    <t>2001-10-24</t>
  </si>
  <si>
    <t>1.0899</t>
  </si>
  <si>
    <t>2001-11-14</t>
  </si>
  <si>
    <t>2001-11-07</t>
  </si>
  <si>
    <t>1.0824</t>
  </si>
  <si>
    <t>2001-11-26</t>
  </si>
  <si>
    <t>2001-12-10</t>
  </si>
  <si>
    <t>2001-12-03</t>
  </si>
  <si>
    <t>1.0918</t>
  </si>
  <si>
    <t>0.0029</t>
  </si>
  <si>
    <t>1.0925</t>
  </si>
  <si>
    <t>2001-12-21</t>
  </si>
  <si>
    <t>2001-12-15</t>
  </si>
  <si>
    <t>1.0868</t>
  </si>
  <si>
    <t>2002-01-07</t>
  </si>
  <si>
    <t>2001-12-29</t>
  </si>
  <si>
    <t>1.0874</t>
  </si>
  <si>
    <t>0.0028</t>
  </si>
  <si>
    <t>2002-01-14</t>
  </si>
  <si>
    <t>2002-01-10</t>
  </si>
  <si>
    <t>1.0856</t>
  </si>
  <si>
    <t>2002-02-04</t>
  </si>
  <si>
    <t>2002-01-24</t>
  </si>
  <si>
    <t>1.1018</t>
  </si>
  <si>
    <t>2002-02-18</t>
  </si>
  <si>
    <t>2002-02-11</t>
  </si>
  <si>
    <t>1.0982</t>
  </si>
  <si>
    <t>2002-03-26</t>
  </si>
  <si>
    <t>2002-03-08</t>
  </si>
  <si>
    <t>1.0859</t>
  </si>
  <si>
    <t>0.0027</t>
  </si>
  <si>
    <t>1.0987</t>
  </si>
  <si>
    <t>2002-04-08</t>
  </si>
  <si>
    <t>2002-04-01</t>
  </si>
  <si>
    <t>1.0967</t>
  </si>
  <si>
    <t>2002-04-09</t>
  </si>
  <si>
    <t>2002-04-24</t>
  </si>
  <si>
    <t>2002-04-17</t>
  </si>
  <si>
    <t>1.101</t>
  </si>
  <si>
    <t>2002-05-09</t>
  </si>
  <si>
    <t>2002-05-01</t>
  </si>
  <si>
    <t>1.095</t>
  </si>
  <si>
    <t>2002-05-24</t>
  </si>
  <si>
    <t>2002-05-16</t>
  </si>
  <si>
    <t>1.092</t>
  </si>
  <si>
    <t>2002-06-06</t>
  </si>
  <si>
    <t>2002-05-30</t>
  </si>
  <si>
    <t>1.0855</t>
  </si>
  <si>
    <t>1.09</t>
  </si>
  <si>
    <t>2002-06-25</t>
  </si>
  <si>
    <t>2002-06-15</t>
  </si>
  <si>
    <t>1.0875</t>
  </si>
  <si>
    <t>2002-07-15</t>
  </si>
  <si>
    <t>2002-07-05</t>
  </si>
  <si>
    <t>1.0913</t>
  </si>
  <si>
    <t>2002-07-24</t>
  </si>
  <si>
    <t>2002-07-19</t>
  </si>
  <si>
    <t>1.0865</t>
  </si>
  <si>
    <t>2002-08-07</t>
  </si>
  <si>
    <t>2002-07-31</t>
  </si>
  <si>
    <t>1.0941</t>
  </si>
  <si>
    <t>2002-08-08</t>
  </si>
  <si>
    <t>1.0894</t>
  </si>
  <si>
    <t>2002-08-21</t>
  </si>
  <si>
    <t>2002-08-14</t>
  </si>
  <si>
    <t>2002-08-29</t>
  </si>
  <si>
    <t>2002-09-10</t>
  </si>
  <si>
    <t>2002-09-04</t>
  </si>
  <si>
    <t>2002-10-02</t>
  </si>
  <si>
    <t>2002-09-21</t>
  </si>
  <si>
    <t>1.0879</t>
  </si>
  <si>
    <t>2002-10-17</t>
  </si>
  <si>
    <t>2002-10-09</t>
  </si>
  <si>
    <t>2002-11-15</t>
  </si>
  <si>
    <t>2002-10-31</t>
  </si>
  <si>
    <t>1.0878</t>
  </si>
  <si>
    <t>0.003</t>
  </si>
  <si>
    <t>2002-12-13</t>
  </si>
  <si>
    <t>2002-11-29</t>
  </si>
  <si>
    <t>1.0896</t>
  </si>
  <si>
    <t>2003-01-08</t>
  </si>
  <si>
    <t>2002-12-26</t>
  </si>
  <si>
    <t>1.0835</t>
  </si>
  <si>
    <t>2003-01-23</t>
  </si>
  <si>
    <t>2003-01-15</t>
  </si>
  <si>
    <t>1.093</t>
  </si>
  <si>
    <t>2003-02-10</t>
  </si>
  <si>
    <t>2003-02-01</t>
  </si>
  <si>
    <t>1.0823</t>
  </si>
  <si>
    <t>1.0882</t>
  </si>
  <si>
    <t>2003-03-27</t>
  </si>
  <si>
    <t>2003-03-04</t>
  </si>
  <si>
    <t>1.0888</t>
  </si>
  <si>
    <t>2003-04-11</t>
  </si>
  <si>
    <t>2003-04-03</t>
  </si>
  <si>
    <t>1.0863</t>
  </si>
  <si>
    <t>2003-04-28</t>
  </si>
  <si>
    <t>2003-04-19</t>
  </si>
  <si>
    <t>1.0964</t>
  </si>
  <si>
    <t>2003-05-23</t>
  </si>
  <si>
    <t>2003-05-10</t>
  </si>
  <si>
    <t>1.0939</t>
  </si>
  <si>
    <t>2003-06-11</t>
  </si>
  <si>
    <t>2003-06-01</t>
  </si>
  <si>
    <t>1.0892</t>
  </si>
  <si>
    <t>2003-07-12</t>
  </si>
  <si>
    <t>2003-06-26</t>
  </si>
  <si>
    <t>0.0013</t>
  </si>
  <si>
    <t>2003-07-02</t>
  </si>
  <si>
    <t>2003-07-14</t>
  </si>
  <si>
    <t>2003-07-08</t>
  </si>
  <si>
    <t>1.0947</t>
  </si>
  <si>
    <t>2003-07-28</t>
  </si>
  <si>
    <t>2003-07-21</t>
  </si>
  <si>
    <t>1.0871</t>
  </si>
  <si>
    <t>2003-08-25</t>
  </si>
  <si>
    <t>2003-08-11</t>
  </si>
  <si>
    <t>1.0912</t>
  </si>
  <si>
    <t>2003-09-17</t>
  </si>
  <si>
    <t>2003-09-05</t>
  </si>
  <si>
    <t>2003-10-01</t>
  </si>
  <si>
    <t>2003-10-15</t>
  </si>
  <si>
    <t>2003-10-08</t>
  </si>
  <si>
    <t>1.0805</t>
  </si>
  <si>
    <t>2003-11-05</t>
  </si>
  <si>
    <t>2003-12-04</t>
  </si>
  <si>
    <t>2003-11-19</t>
  </si>
  <si>
    <t>1.0857</t>
  </si>
  <si>
    <t>2003-12-17</t>
  </si>
  <si>
    <t>2003-12-10</t>
  </si>
  <si>
    <t>2004-01-06</t>
  </si>
  <si>
    <t>2003-12-27</t>
  </si>
  <si>
    <t>1.0818</t>
  </si>
  <si>
    <t>1.0812</t>
  </si>
  <si>
    <t>0.0007</t>
  </si>
  <si>
    <t>2004-01-22</t>
  </si>
  <si>
    <t>2004-01-14</t>
  </si>
  <si>
    <t>1.0883</t>
  </si>
  <si>
    <t>2004-02-12</t>
  </si>
  <si>
    <t>2004-02-01</t>
  </si>
  <si>
    <t>1.077</t>
  </si>
  <si>
    <t>2004-02-26</t>
  </si>
  <si>
    <t>2004-03-15</t>
  </si>
  <si>
    <t>2004-03-06</t>
  </si>
  <si>
    <t>1.0798</t>
  </si>
  <si>
    <t>2004-03-30</t>
  </si>
  <si>
    <t>2004-03-22</t>
  </si>
  <si>
    <t>1.0791</t>
  </si>
  <si>
    <t>2004-04-19</t>
  </si>
  <si>
    <t>2004-04-09</t>
  </si>
  <si>
    <t>1.0737</t>
  </si>
  <si>
    <t>2004-05-17</t>
  </si>
  <si>
    <t>2004-05-03</t>
  </si>
  <si>
    <t>1.0926</t>
  </si>
  <si>
    <t>2004-06-03</t>
  </si>
  <si>
    <t>2004-05-25</t>
  </si>
  <si>
    <t>1.0783</t>
  </si>
  <si>
    <t>2004-06-18</t>
  </si>
  <si>
    <t>2004-06-10</t>
  </si>
  <si>
    <t>1.0761</t>
  </si>
  <si>
    <t>2004-06-30</t>
  </si>
  <si>
    <t>2004-06-24</t>
  </si>
  <si>
    <t>1.0762</t>
  </si>
  <si>
    <t>2004-07-23</t>
  </si>
  <si>
    <t>2004-07-11</t>
  </si>
  <si>
    <t>1.0782</t>
  </si>
  <si>
    <t>2004-09-15</t>
  </si>
  <si>
    <t>2004-08-19</t>
  </si>
  <si>
    <t>1.0893</t>
  </si>
  <si>
    <t>2004-11-01</t>
  </si>
  <si>
    <t>2004-11-17</t>
  </si>
  <si>
    <t>2004-11-09</t>
  </si>
  <si>
    <t>1.0802</t>
  </si>
  <si>
    <t>1.081</t>
  </si>
  <si>
    <t>2004-12-06</t>
  </si>
  <si>
    <t>2004-11-26</t>
  </si>
  <si>
    <t>1.0766</t>
  </si>
  <si>
    <t>2004-12-21</t>
  </si>
  <si>
    <t>2004-12-13</t>
  </si>
  <si>
    <t>1.0709</t>
  </si>
  <si>
    <t>2005-01-10</t>
  </si>
  <si>
    <t>2004-12-31</t>
  </si>
  <si>
    <t>1.0726</t>
  </si>
  <si>
    <t>2005-01-28</t>
  </si>
  <si>
    <t>2005-01-19</t>
  </si>
  <si>
    <t>1.0804</t>
  </si>
  <si>
    <t>2005-02-23</t>
  </si>
  <si>
    <t>2005-02-10</t>
  </si>
  <si>
    <t>1.076</t>
  </si>
  <si>
    <t>2005-03-21</t>
  </si>
  <si>
    <t>2005-03-08</t>
  </si>
  <si>
    <t>1.0702</t>
  </si>
  <si>
    <t>2005-04-06</t>
  </si>
  <si>
    <t>2005-03-29</t>
  </si>
  <si>
    <t>2005-04-26</t>
  </si>
  <si>
    <t>2005-04-16</t>
  </si>
  <si>
    <t>1.0722</t>
  </si>
  <si>
    <t>0.0016</t>
  </si>
  <si>
    <t>1.0876</t>
  </si>
  <si>
    <t>1.0844</t>
  </si>
  <si>
    <t>2005-05-13</t>
  </si>
  <si>
    <t>2005-05-04</t>
  </si>
  <si>
    <t>1.0794</t>
  </si>
  <si>
    <t>2005-05-24</t>
  </si>
  <si>
    <t>2005-05-18</t>
  </si>
  <si>
    <t>1.0774</t>
  </si>
  <si>
    <t>2005-06-22</t>
  </si>
  <si>
    <t>2005-06-07</t>
  </si>
  <si>
    <t>0.0012</t>
  </si>
  <si>
    <t>2005-07-13</t>
  </si>
  <si>
    <t>2005-07-02</t>
  </si>
  <si>
    <t>1.0742</t>
  </si>
  <si>
    <t>2005-07-29</t>
  </si>
  <si>
    <t>2005-07-21</t>
  </si>
  <si>
    <t>1.0712</t>
  </si>
  <si>
    <t>2005-08-18</t>
  </si>
  <si>
    <t>2005-09-08</t>
  </si>
  <si>
    <t>2005-08-28</t>
  </si>
  <si>
    <t>1.074</t>
  </si>
  <si>
    <t>2005-09-19</t>
  </si>
  <si>
    <t>2005-10-26</t>
  </si>
  <si>
    <t>2005-10-07</t>
  </si>
  <si>
    <t>1.0723</t>
  </si>
  <si>
    <t>2005-11-17</t>
  </si>
  <si>
    <t>2005-12-11</t>
  </si>
  <si>
    <t>2005-11-29</t>
  </si>
  <si>
    <t>1.0684</t>
  </si>
  <si>
    <t>2006-01-04</t>
  </si>
  <si>
    <t>2006-01-26</t>
  </si>
  <si>
    <t>2006-01-15</t>
  </si>
  <si>
    <t>1.0694</t>
  </si>
  <si>
    <t>0.0015</t>
  </si>
  <si>
    <t>2006-02-10</t>
  </si>
  <si>
    <t>2006-03-10</t>
  </si>
  <si>
    <t>2006-02-24</t>
  </si>
  <si>
    <t>1.0664</t>
  </si>
  <si>
    <t>2006-04-06</t>
  </si>
  <si>
    <t>2006-05-03</t>
  </si>
  <si>
    <t>2006-04-19</t>
  </si>
  <si>
    <t>1.0676</t>
  </si>
  <si>
    <t>2006-05-18</t>
  </si>
  <si>
    <t>2006-06-09</t>
  </si>
  <si>
    <t>2006-05-29</t>
  </si>
  <si>
    <t>1.0656</t>
  </si>
  <si>
    <t>2006-06-22</t>
  </si>
  <si>
    <t>2006-07-19</t>
  </si>
  <si>
    <t>2006-07-05</t>
  </si>
  <si>
    <t>1.0645</t>
  </si>
  <si>
    <t>0.0017</t>
  </si>
  <si>
    <t>2006-08-09</t>
  </si>
  <si>
    <t>2006-08-24</t>
  </si>
  <si>
    <t>2006-08-16</t>
  </si>
  <si>
    <t>1.068</t>
  </si>
  <si>
    <t>1.0642</t>
  </si>
  <si>
    <t>2006-09-08</t>
  </si>
  <si>
    <t>2006-10-03</t>
  </si>
  <si>
    <t>2006-09-20</t>
  </si>
  <si>
    <t>1.0668</t>
  </si>
  <si>
    <t>2006-10-18</t>
  </si>
  <si>
    <t>2006-10-10</t>
  </si>
  <si>
    <t>1.0717</t>
  </si>
  <si>
    <t>2006-11-01</t>
  </si>
  <si>
    <t>2006-10-25</t>
  </si>
  <si>
    <t>2007-04-13</t>
  </si>
  <si>
    <t>2007-01-21</t>
  </si>
  <si>
    <t>1.0631</t>
  </si>
  <si>
    <t>2007-05-09</t>
  </si>
  <si>
    <t>2007-05-25</t>
  </si>
  <si>
    <t>2007-05-17</t>
  </si>
  <si>
    <t>2007-06-27</t>
  </si>
  <si>
    <t>2007-06-10</t>
  </si>
  <si>
    <t>1.0667</t>
  </si>
  <si>
    <t>2007-07-12</t>
  </si>
  <si>
    <t>2007-07-25</t>
  </si>
  <si>
    <t>2007-07-18</t>
  </si>
  <si>
    <t>1.062</t>
  </si>
  <si>
    <t>2007-08-02</t>
  </si>
  <si>
    <t>2007-08-20</t>
  </si>
  <si>
    <t>2007-08-11</t>
  </si>
  <si>
    <t>1.0652</t>
  </si>
  <si>
    <t>2007-09-12</t>
  </si>
  <si>
    <t>2007-10-03</t>
  </si>
  <si>
    <t>2007-09-22</t>
  </si>
  <si>
    <t>1.0649</t>
  </si>
  <si>
    <t>2007-10-19</t>
  </si>
  <si>
    <t>2007-11-08</t>
  </si>
  <si>
    <t>2007-10-29</t>
  </si>
  <si>
    <t>2007-11-28</t>
  </si>
  <si>
    <t>2007-12-19</t>
  </si>
  <si>
    <t>2007-12-08</t>
  </si>
  <si>
    <t>1.0655</t>
  </si>
  <si>
    <t>2008-01-10</t>
  </si>
  <si>
    <t>2008-01-24</t>
  </si>
  <si>
    <t>2008-01-17</t>
  </si>
  <si>
    <t>1.0614</t>
  </si>
  <si>
    <t>2008-02-20</t>
  </si>
  <si>
    <t>2008-03-13</t>
  </si>
  <si>
    <t>2008-03-02</t>
  </si>
  <si>
    <t>1.064</t>
  </si>
  <si>
    <t>2008-04-01</t>
  </si>
  <si>
    <t>2008-04-17</t>
  </si>
  <si>
    <t>2008-04-09</t>
  </si>
  <si>
    <t>1.0584</t>
  </si>
  <si>
    <t>2008-05-08</t>
  </si>
  <si>
    <t>2008-05-29</t>
  </si>
  <si>
    <t>2008-05-18</t>
  </si>
  <si>
    <t>1.0599</t>
  </si>
  <si>
    <t>2008-06-17</t>
  </si>
  <si>
    <t>2008-07-04</t>
  </si>
  <si>
    <t>2008-06-25</t>
  </si>
  <si>
    <t>1.0582</t>
  </si>
  <si>
    <t>2008-07-22</t>
  </si>
  <si>
    <t>2008-08-06</t>
  </si>
  <si>
    <t>2008-07-29</t>
  </si>
  <si>
    <t>1.0624</t>
  </si>
  <si>
    <t>2008-08-20</t>
  </si>
  <si>
    <t>2008-09-04</t>
  </si>
  <si>
    <t>2008-08-27</t>
  </si>
  <si>
    <t>1.0608</t>
  </si>
  <si>
    <t>2008-10-16</t>
  </si>
  <si>
    <t>2008-10-29</t>
  </si>
  <si>
    <t>2008-10-22</t>
  </si>
  <si>
    <t>1.0574</t>
  </si>
  <si>
    <t>2008-11-20</t>
  </si>
  <si>
    <t>2008-12-18</t>
  </si>
  <si>
    <t>2008-12-04</t>
  </si>
  <si>
    <t>1.0586</t>
  </si>
  <si>
    <t>2009-01-05</t>
  </si>
  <si>
    <t>2009-01-22</t>
  </si>
  <si>
    <t>2009-01-13</t>
  </si>
  <si>
    <t>1.058</t>
  </si>
  <si>
    <t>2009-02-02</t>
  </si>
  <si>
    <t>2009-02-23</t>
  </si>
  <si>
    <t>2009-02-12</t>
  </si>
  <si>
    <t>1.0592</t>
  </si>
  <si>
    <t>0.0011</t>
  </si>
  <si>
    <t>..O</t>
  </si>
  <si>
    <t>2009-03-20</t>
  </si>
  <si>
    <t>2009-04-01</t>
  </si>
  <si>
    <t>2009-03-26</t>
  </si>
  <si>
    <t>1.0595</t>
  </si>
  <si>
    <t>2009-04-30</t>
  </si>
  <si>
    <t>2009-05-13</t>
  </si>
  <si>
    <t>2009-05-06</t>
  </si>
  <si>
    <t>1.0562</t>
  </si>
  <si>
    <t>2009-05-26</t>
  </si>
  <si>
    <t>2009-05-19</t>
  </si>
  <si>
    <t>2009-06-11</t>
  </si>
  <si>
    <t>2009-06-03</t>
  </si>
  <si>
    <t>1.0597</t>
  </si>
  <si>
    <t>2009-07-03</t>
  </si>
  <si>
    <t>2009-07-31</t>
  </si>
  <si>
    <t>2009-07-17</t>
  </si>
  <si>
    <t>1.0571</t>
  </si>
  <si>
    <t>0.0008</t>
  </si>
  <si>
    <t>2009-08-12</t>
  </si>
  <si>
    <t>2009-08-06</t>
  </si>
  <si>
    <t>1.0541</t>
  </si>
  <si>
    <t>2009-08-28</t>
  </si>
  <si>
    <t>2009-09-07</t>
  </si>
  <si>
    <t>2009-09-02</t>
  </si>
  <si>
    <t>1.0559</t>
  </si>
  <si>
    <t>2009-09-24</t>
  </si>
  <si>
    <t>2009-09-15</t>
  </si>
  <si>
    <t>1.057</t>
  </si>
  <si>
    <t>2009-10-16</t>
  </si>
  <si>
    <t>2009-11-05</t>
  </si>
  <si>
    <t>2009-10-26</t>
  </si>
  <si>
    <t>1.06</t>
  </si>
  <si>
    <t>2009-11-17</t>
  </si>
  <si>
    <t>2009-11-11</t>
  </si>
  <si>
    <t>1.0579</t>
  </si>
  <si>
    <t>2009-12-02</t>
  </si>
  <si>
    <t>2009-11-24</t>
  </si>
  <si>
    <t>1.0588</t>
  </si>
  <si>
    <t>2010-01-19</t>
  </si>
  <si>
    <t>2010-02-01</t>
  </si>
  <si>
    <t>2010-01-25</t>
  </si>
  <si>
    <t>1.0537</t>
  </si>
  <si>
    <t>2010-04-16</t>
  </si>
  <si>
    <t>2010-04-27</t>
  </si>
  <si>
    <t>2010-04-21</t>
  </si>
  <si>
    <t>1.0547</t>
  </si>
  <si>
    <t>2010-05-12</t>
  </si>
  <si>
    <t>2010-05-04</t>
  </si>
  <si>
    <t>1.0575</t>
  </si>
  <si>
    <t>2010-06-01</t>
  </si>
  <si>
    <t>2010-06-15</t>
  </si>
  <si>
    <t>2010-06-08</t>
  </si>
  <si>
    <t>1.0565</t>
  </si>
  <si>
    <t>2010-07-20</t>
  </si>
  <si>
    <t>2010-08-13</t>
  </si>
  <si>
    <t>2010-08-01</t>
  </si>
  <si>
    <t>1.0583</t>
  </si>
  <si>
    <t>2010-08-31</t>
  </si>
  <si>
    <t>2010-09-08</t>
  </si>
  <si>
    <t>2010-09-04</t>
  </si>
  <si>
    <t>2010-10-08</t>
  </si>
  <si>
    <t>2010-10-20</t>
  </si>
  <si>
    <t>2010-10-14</t>
  </si>
  <si>
    <t>1.0561</t>
  </si>
  <si>
    <t>2010-11-12</t>
  </si>
  <si>
    <t>2010-11-25</t>
  </si>
  <si>
    <t>2010-11-18</t>
  </si>
  <si>
    <t>2010-12-09</t>
  </si>
  <si>
    <t>2010-12-02</t>
  </si>
  <si>
    <t>1.0545</t>
  </si>
  <si>
    <t>2010-12-29</t>
  </si>
  <si>
    <t>2011-01-12</t>
  </si>
  <si>
    <t>2011-01-05</t>
  </si>
  <si>
    <t>1.0577</t>
  </si>
  <si>
    <t>2011-01-26</t>
  </si>
  <si>
    <t>2011-01-19</t>
  </si>
  <si>
    <t>1.0527</t>
  </si>
  <si>
    <t>2011-02-15</t>
  </si>
  <si>
    <t>2011-03-11</t>
  </si>
  <si>
    <t>2011-02-27</t>
  </si>
  <si>
    <t>1.0511</t>
  </si>
  <si>
    <t>2011-03-23</t>
  </si>
  <si>
    <t>2011-04-06</t>
  </si>
  <si>
    <t>2011-03-30</t>
  </si>
  <si>
    <t>1.0489</t>
  </si>
  <si>
    <t>2011-04-21</t>
  </si>
  <si>
    <t>2011-05-05</t>
  </si>
  <si>
    <t>2011-04-28</t>
  </si>
  <si>
    <t>1.0503</t>
  </si>
  <si>
    <t>2011-05-24</t>
  </si>
  <si>
    <t>2011-06-08</t>
  </si>
  <si>
    <t>2011-05-31</t>
  </si>
  <si>
    <t>1.0475</t>
  </si>
  <si>
    <t>2011-07-06</t>
  </si>
  <si>
    <t>2011-07-19</t>
  </si>
  <si>
    <t>2011-07-12</t>
  </si>
  <si>
    <t>2011-08-10</t>
  </si>
  <si>
    <t>2011-08-30</t>
  </si>
  <si>
    <t>2011-08-20</t>
  </si>
  <si>
    <t>1.0476</t>
  </si>
  <si>
    <t>2011-09-14</t>
  </si>
  <si>
    <t>2011-10-07</t>
  </si>
  <si>
    <t>2011-09-25</t>
  </si>
  <si>
    <t>1.0479</t>
  </si>
  <si>
    <t>2011-10-27</t>
  </si>
  <si>
    <t>2011-11-22</t>
  </si>
  <si>
    <t>2011-11-09</t>
  </si>
  <si>
    <t>1.0486</t>
  </si>
  <si>
    <t>2011-12-08</t>
  </si>
  <si>
    <t>2012-01-05</t>
  </si>
  <si>
    <t>2011-12-22</t>
  </si>
  <si>
    <t>1.0461</t>
  </si>
  <si>
    <t>2012-01-24</t>
  </si>
  <si>
    <t>2012-02-16</t>
  </si>
  <si>
    <t>2012-02-04</t>
  </si>
  <si>
    <t>1.0471</t>
  </si>
  <si>
    <t>2012-03-07</t>
  </si>
  <si>
    <t>2012-03-28</t>
  </si>
  <si>
    <t>2012-03-17</t>
  </si>
  <si>
    <t>2012-04-17</t>
  </si>
  <si>
    <t>2012-05-03</t>
  </si>
  <si>
    <t>2012-04-25</t>
  </si>
  <si>
    <t>1.0438</t>
  </si>
  <si>
    <t>2012-05-29</t>
  </si>
  <si>
    <t>2012-06-13</t>
  </si>
  <si>
    <t>2012-06-05</t>
  </si>
  <si>
    <t>1.0439</t>
  </si>
  <si>
    <t>2012-06-07</t>
  </si>
  <si>
    <t>1.0465</t>
  </si>
  <si>
    <t>2012-06-20</t>
  </si>
  <si>
    <t>1.0468</t>
  </si>
  <si>
    <t>2012-06-27</t>
  </si>
  <si>
    <t>2012-07-10</t>
  </si>
  <si>
    <t>2012-07-03</t>
  </si>
  <si>
    <t>1.0411</t>
  </si>
  <si>
    <t>2012-07-26</t>
  </si>
  <si>
    <t>2012-08-22</t>
  </si>
  <si>
    <t>2012-08-08</t>
  </si>
  <si>
    <t>1.0448</t>
  </si>
  <si>
    <t>2012-09-12</t>
  </si>
  <si>
    <t>2012-09-14</t>
  </si>
  <si>
    <t>2012-10-11</t>
  </si>
  <si>
    <t>2012-09-27</t>
  </si>
  <si>
    <t>2012-09-29</t>
  </si>
  <si>
    <t>1.042</t>
  </si>
  <si>
    <t>2012-10-23</t>
  </si>
  <si>
    <t>2012-11-26</t>
  </si>
  <si>
    <t>2012-11-09</t>
  </si>
  <si>
    <t>1.0429</t>
  </si>
  <si>
    <t>2012-11-29</t>
  </si>
  <si>
    <t>1.0419</t>
  </si>
  <si>
    <t>2012-12-12</t>
  </si>
  <si>
    <t>2013-01-17</t>
  </si>
  <si>
    <t>2012-12-30</t>
  </si>
  <si>
    <t>2013-02-04</t>
  </si>
  <si>
    <t>2013-02-19</t>
  </si>
  <si>
    <t>2013-02-11</t>
  </si>
  <si>
    <t>1.0413</t>
  </si>
  <si>
    <t>2013-02-17</t>
  </si>
  <si>
    <t>1.0428</t>
  </si>
  <si>
    <t>2013-03-02</t>
  </si>
  <si>
    <t>1.0469</t>
  </si>
  <si>
    <t>2013-03-05</t>
  </si>
  <si>
    <t>2013-03-22</t>
  </si>
  <si>
    <t>2013-03-13</t>
  </si>
  <si>
    <t>1.0427</t>
  </si>
  <si>
    <t>2013-03-26</t>
  </si>
  <si>
    <t>1.0455</t>
  </si>
  <si>
    <t>2013-04-09</t>
  </si>
  <si>
    <t>2013-04-23</t>
  </si>
  <si>
    <t>2013-04-16</t>
  </si>
  <si>
    <t>1.0406</t>
  </si>
  <si>
    <t>2013-05-08</t>
  </si>
  <si>
    <t>2013-05-22</t>
  </si>
  <si>
    <t>2013-05-15</t>
  </si>
  <si>
    <t>1.0401</t>
  </si>
  <si>
    <t>2013-05-19</t>
  </si>
  <si>
    <t>1.0392</t>
  </si>
  <si>
    <t>2013-06-06</t>
  </si>
  <si>
    <t>2013-07-05</t>
  </si>
  <si>
    <t>2013-06-20</t>
  </si>
  <si>
    <t>1.0408</t>
  </si>
  <si>
    <t>2013-06-28</t>
  </si>
  <si>
    <t>1.0422</t>
  </si>
  <si>
    <t>2013-08-23</t>
  </si>
  <si>
    <t>2013-09-03</t>
  </si>
  <si>
    <t>2013-08-28</t>
  </si>
  <si>
    <t>1.0358</t>
  </si>
  <si>
    <t>2013-09-17</t>
  </si>
  <si>
    <t>2013-10-02</t>
  </si>
  <si>
    <t>2013-09-24</t>
  </si>
  <si>
    <t>1.0393</t>
  </si>
  <si>
    <t>2013-09-27</t>
  </si>
  <si>
    <t>1.0373</t>
  </si>
  <si>
    <t>2013-10-04</t>
  </si>
  <si>
    <t>1.0391</t>
  </si>
  <si>
    <t>0.0002</t>
  </si>
  <si>
    <t>cylinder</t>
  </si>
  <si>
    <t>2013-10-17</t>
  </si>
  <si>
    <t>2013-11-14</t>
  </si>
  <si>
    <t>2013-10-31</t>
  </si>
  <si>
    <t>1.0361</t>
  </si>
  <si>
    <t>2013-11-27</t>
  </si>
  <si>
    <t>2013-12-12</t>
  </si>
  <si>
    <t>2013-12-04</t>
  </si>
  <si>
    <t>1.0376</t>
  </si>
  <si>
    <t>2014-01-06</t>
  </si>
  <si>
    <t>2014-01-27</t>
  </si>
  <si>
    <t>2014-01-16</t>
  </si>
  <si>
    <t>1.033</t>
  </si>
  <si>
    <t>2014-03-17</t>
  </si>
  <si>
    <t>2014-03-31</t>
  </si>
  <si>
    <t>2014-03-24</t>
  </si>
  <si>
    <t>1.0371</t>
  </si>
  <si>
    <t>NaOH_pumped</t>
  </si>
  <si>
    <t>1.0372</t>
  </si>
  <si>
    <t>2014-04-15</t>
  </si>
  <si>
    <t>2014-04-07</t>
  </si>
  <si>
    <t>1.0324</t>
  </si>
  <si>
    <t>1.0386</t>
  </si>
  <si>
    <t>2014-05-06</t>
  </si>
  <si>
    <t>2014-04-25</t>
  </si>
  <si>
    <t>1.034</t>
  </si>
  <si>
    <t>2014-05-19</t>
  </si>
  <si>
    <t>2014-06-12</t>
  </si>
  <si>
    <t>2014-05-31</t>
  </si>
  <si>
    <t>1.0323</t>
  </si>
  <si>
    <t>2014-07-15</t>
  </si>
  <si>
    <t>2014-07-29</t>
  </si>
  <si>
    <t>2014-07-22</t>
  </si>
  <si>
    <t>1.0312</t>
  </si>
  <si>
    <t>2014-08-18</t>
  </si>
  <si>
    <t>2014-09-05</t>
  </si>
  <si>
    <t>2014-08-27</t>
  </si>
  <si>
    <t>1.0328</t>
  </si>
  <si>
    <t>2014-09-22</t>
  </si>
  <si>
    <t>2014-10-15</t>
  </si>
  <si>
    <t>2014-10-03</t>
  </si>
  <si>
    <t>1.0354</t>
  </si>
  <si>
    <t>2014-10-31</t>
  </si>
  <si>
    <t>2014-11-18</t>
  </si>
  <si>
    <t>2014-11-09</t>
  </si>
  <si>
    <t>2014-12-03</t>
  </si>
  <si>
    <t>2014-12-15</t>
  </si>
  <si>
    <t>2014-12-09</t>
  </si>
  <si>
    <t>1.0341</t>
  </si>
  <si>
    <t>2015-07-22</t>
  </si>
  <si>
    <t>2015-08-05</t>
  </si>
  <si>
    <t>2015-07-29</t>
  </si>
  <si>
    <t>1.0272</t>
  </si>
  <si>
    <t>1.0276</t>
  </si>
  <si>
    <t>coef</t>
  </si>
  <si>
    <t>taille reservoirs</t>
  </si>
  <si>
    <t>an</t>
  </si>
  <si>
    <t>AO</t>
  </si>
  <si>
    <t>A1</t>
  </si>
  <si>
    <t>A2</t>
  </si>
  <si>
    <t>A3</t>
  </si>
  <si>
    <t>date</t>
  </si>
  <si>
    <t>hausse MLO</t>
  </si>
  <si>
    <t>% du cumul</t>
  </si>
  <si>
    <t>somme normalisé</t>
  </si>
  <si>
    <t>=</t>
  </si>
  <si>
    <t xml:space="preserve">  Croissance [CO2] (ppm)</t>
  </si>
  <si>
    <t xml:space="preserve">  Cumul Emission anthropique (ppm)</t>
  </si>
  <si>
    <t>Airborne fraction = croissance [CO2] /cumul anthropique</t>
  </si>
  <si>
    <t>cumul emissions des 10 années precedentes</t>
  </si>
  <si>
    <t>Niveau d'équilibre dynamique</t>
  </si>
  <si>
    <t>Observations</t>
  </si>
  <si>
    <t>Observations - Niveau équilibre</t>
  </si>
  <si>
    <t xml:space="preserve"> Effet Suess  estimation  23% depuis origine</t>
  </si>
  <si>
    <t xml:space="preserve"> Anthropique = 23% cumul depuis origine</t>
  </si>
  <si>
    <t xml:space="preserve">  Effet Suess  estimation 10 années précedentes</t>
  </si>
  <si>
    <t xml:space="preserve"> Anthropique = Cumul des 10 années précédentes</t>
  </si>
  <si>
    <t>il reste dans l'atmosphère</t>
  </si>
  <si>
    <t>il est sorti de l'atmopshère</t>
  </si>
  <si>
    <t>Correction effet Suess</t>
  </si>
  <si>
    <t>Correction industrie nucléaire</t>
  </si>
  <si>
    <t>Twh</t>
  </si>
  <si>
    <t>cumul anthropique des 10 années précédentes</t>
  </si>
  <si>
    <t xml:space="preserve"> Cumul anthropique des 10 années précédentes (ppm)</t>
  </si>
  <si>
    <t>durée séjour</t>
  </si>
  <si>
    <t>http://cdiac.ess-dive.lbl.gov/trends/emis/meth_reg.html</t>
  </si>
  <si>
    <t>airborne fraction</t>
  </si>
  <si>
    <t>Année</t>
  </si>
  <si>
    <t>CO2 anthhropique</t>
  </si>
  <si>
    <t>https://cdiac.ess-dive.lbl.gov/ftp/trends/co2/vermunt.c14</t>
  </si>
  <si>
    <t>debut</t>
  </si>
  <si>
    <t>fin</t>
  </si>
  <si>
    <t>Analyse n°</t>
  </si>
  <si>
    <t>echantillon n°</t>
  </si>
  <si>
    <t>jour</t>
  </si>
  <si>
    <t>mois</t>
  </si>
  <si>
    <t>annee</t>
  </si>
  <si>
    <t>année</t>
  </si>
  <si>
    <t>date decimale</t>
  </si>
  <si>
    <t xml:space="preserve">delta 13C </t>
  </si>
  <si>
    <t>delta 14C</t>
  </si>
  <si>
    <t>incertitude</t>
  </si>
  <si>
    <t xml:space="preserve"> HD- 611</t>
  </si>
  <si>
    <t xml:space="preserve">  VER-  2</t>
  </si>
  <si>
    <t xml:space="preserve"> 59 -</t>
  </si>
  <si>
    <t>+/- 7</t>
  </si>
  <si>
    <t xml:space="preserve"> HD- 625</t>
  </si>
  <si>
    <t xml:space="preserve">  VER-  3</t>
  </si>
  <si>
    <t xml:space="preserve"> HD- 633</t>
  </si>
  <si>
    <t xml:space="preserve">  VER-  4</t>
  </si>
  <si>
    <t xml:space="preserve"> HD- 637</t>
  </si>
  <si>
    <t xml:space="preserve">  VER-  5</t>
  </si>
  <si>
    <t xml:space="preserve"> HD- 643</t>
  </si>
  <si>
    <t xml:space="preserve">  VER-  6</t>
  </si>
  <si>
    <t>+/- 6</t>
  </si>
  <si>
    <t xml:space="preserve"> HD- 644</t>
  </si>
  <si>
    <t xml:space="preserve">  VER-  7</t>
  </si>
  <si>
    <t xml:space="preserve"> HD- 667</t>
  </si>
  <si>
    <t xml:space="preserve">  VER-  8</t>
  </si>
  <si>
    <t xml:space="preserve"> HD- 688</t>
  </si>
  <si>
    <t xml:space="preserve">  VER- 11</t>
  </si>
  <si>
    <t>+/- 9</t>
  </si>
  <si>
    <t xml:space="preserve"> HD- 697</t>
  </si>
  <si>
    <t xml:space="preserve">  VER- 14</t>
  </si>
  <si>
    <t xml:space="preserve"> HD- 836</t>
  </si>
  <si>
    <t xml:space="preserve">  VER- 16</t>
  </si>
  <si>
    <t xml:space="preserve"> HD- 721</t>
  </si>
  <si>
    <t xml:space="preserve">  VER- 20</t>
  </si>
  <si>
    <t>+/-10</t>
  </si>
  <si>
    <t xml:space="preserve"> HD- 747</t>
  </si>
  <si>
    <t xml:space="preserve">  VER- 23</t>
  </si>
  <si>
    <t xml:space="preserve"> HD- 801</t>
  </si>
  <si>
    <t xml:space="preserve">  VER- 25</t>
  </si>
  <si>
    <t xml:space="preserve"> HD- 757</t>
  </si>
  <si>
    <t xml:space="preserve">  VER- 26</t>
  </si>
  <si>
    <t xml:space="preserve"> HD- 779</t>
  </si>
  <si>
    <t xml:space="preserve">  VER- 29</t>
  </si>
  <si>
    <t>+/- 4</t>
  </si>
  <si>
    <t xml:space="preserve"> HD- 824</t>
  </si>
  <si>
    <t xml:space="preserve">  VER- 31</t>
  </si>
  <si>
    <t xml:space="preserve"> HD- 832</t>
  </si>
  <si>
    <t xml:space="preserve">  VER- 34</t>
  </si>
  <si>
    <t xml:space="preserve"> 60 -</t>
  </si>
  <si>
    <t xml:space="preserve"> HD- 953</t>
  </si>
  <si>
    <t xml:space="preserve">  VER- 48</t>
  </si>
  <si>
    <t>+/- 5</t>
  </si>
  <si>
    <t xml:space="preserve"> HD- 954</t>
  </si>
  <si>
    <t xml:space="preserve">  VER- 49</t>
  </si>
  <si>
    <t xml:space="preserve"> HD- 847</t>
  </si>
  <si>
    <t xml:space="preserve">  VER- 46</t>
  </si>
  <si>
    <t>+/- 8</t>
  </si>
  <si>
    <t xml:space="preserve"> HD- 853</t>
  </si>
  <si>
    <t xml:space="preserve">  VER- 39</t>
  </si>
  <si>
    <t xml:space="preserve"> HD- 872</t>
  </si>
  <si>
    <t xml:space="preserve">  VER- 41</t>
  </si>
  <si>
    <t xml:space="preserve"> HD- 900</t>
  </si>
  <si>
    <t xml:space="preserve">  VER- 44</t>
  </si>
  <si>
    <t xml:space="preserve"> HD- 913</t>
  </si>
  <si>
    <t xml:space="preserve">  VER- 51</t>
  </si>
  <si>
    <t xml:space="preserve"> HD- 927</t>
  </si>
  <si>
    <t xml:space="preserve">  VER- 54</t>
  </si>
  <si>
    <t xml:space="preserve"> HD- 931</t>
  </si>
  <si>
    <t xml:space="preserve">  VER- 57</t>
  </si>
  <si>
    <t xml:space="preserve"> HD- 957</t>
  </si>
  <si>
    <t xml:space="preserve">  VER- 60</t>
  </si>
  <si>
    <t xml:space="preserve"> HD- 959</t>
  </si>
  <si>
    <t xml:space="preserve">  VER- 63</t>
  </si>
  <si>
    <t xml:space="preserve"> HD-1061</t>
  </si>
  <si>
    <t xml:space="preserve">  VER- 66</t>
  </si>
  <si>
    <t xml:space="preserve"> HD- 998</t>
  </si>
  <si>
    <t xml:space="preserve">  VER- 68</t>
  </si>
  <si>
    <t xml:space="preserve"> 61 -</t>
  </si>
  <si>
    <t xml:space="preserve"> HD-1004</t>
  </si>
  <si>
    <t xml:space="preserve">  VER- 71</t>
  </si>
  <si>
    <t xml:space="preserve"> HD-1014</t>
  </si>
  <si>
    <t xml:space="preserve">  VER- 74</t>
  </si>
  <si>
    <t xml:space="preserve"> HD-1060</t>
  </si>
  <si>
    <t xml:space="preserve">  VER- 77</t>
  </si>
  <si>
    <t xml:space="preserve"> HD-1036</t>
  </si>
  <si>
    <t xml:space="preserve">  VER- 80</t>
  </si>
  <si>
    <t xml:space="preserve"> HD-1069</t>
  </si>
  <si>
    <t xml:space="preserve">  VER- 83</t>
  </si>
  <si>
    <t xml:space="preserve"> HD-1079</t>
  </si>
  <si>
    <t xml:space="preserve">  VER- 86</t>
  </si>
  <si>
    <t xml:space="preserve"> HD-1087</t>
  </si>
  <si>
    <t xml:space="preserve">  VER- 89</t>
  </si>
  <si>
    <t xml:space="preserve"> HD-1108</t>
  </si>
  <si>
    <t xml:space="preserve">  VER- 92</t>
  </si>
  <si>
    <t xml:space="preserve"> HD-1178</t>
  </si>
  <si>
    <t xml:space="preserve">  VER- 95</t>
  </si>
  <si>
    <t xml:space="preserve"> HD-1180</t>
  </si>
  <si>
    <t xml:space="preserve">  VER-101</t>
  </si>
  <si>
    <t xml:space="preserve"> HD-1222</t>
  </si>
  <si>
    <t xml:space="preserve">  VER-104</t>
  </si>
  <si>
    <t xml:space="preserve"> 62 -</t>
  </si>
  <si>
    <t xml:space="preserve"> HD-1224</t>
  </si>
  <si>
    <t xml:space="preserve">  VER-108</t>
  </si>
  <si>
    <t xml:space="preserve"> HD-1242</t>
  </si>
  <si>
    <t xml:space="preserve">  VER-111</t>
  </si>
  <si>
    <t xml:space="preserve"> HD-1270</t>
  </si>
  <si>
    <t xml:space="preserve">  VER-116</t>
  </si>
  <si>
    <t xml:space="preserve"> HD-1307</t>
  </si>
  <si>
    <t xml:space="preserve">  VER-125</t>
  </si>
  <si>
    <t xml:space="preserve"> HD-1308</t>
  </si>
  <si>
    <t xml:space="preserve">  VER-127</t>
  </si>
  <si>
    <t xml:space="preserve"> HD-1344</t>
  </si>
  <si>
    <t xml:space="preserve">  VER-128</t>
  </si>
  <si>
    <t xml:space="preserve"> HD-1363</t>
  </si>
  <si>
    <t xml:space="preserve">  VER-131</t>
  </si>
  <si>
    <t xml:space="preserve"> HD-1387</t>
  </si>
  <si>
    <t xml:space="preserve">  VER-134</t>
  </si>
  <si>
    <t xml:space="preserve"> HD-1404</t>
  </si>
  <si>
    <t xml:space="preserve">  VER-137</t>
  </si>
  <si>
    <t xml:space="preserve"> 63 -</t>
  </si>
  <si>
    <t xml:space="preserve"> HD-1416</t>
  </si>
  <si>
    <t xml:space="preserve">  VER-142</t>
  </si>
  <si>
    <t xml:space="preserve"> HD-1551</t>
  </si>
  <si>
    <t xml:space="preserve">  VER-144</t>
  </si>
  <si>
    <t xml:space="preserve"> HD-1430</t>
  </si>
  <si>
    <t xml:space="preserve">  VER-145</t>
  </si>
  <si>
    <t xml:space="preserve"> HD-1574</t>
  </si>
  <si>
    <t xml:space="preserve">  VER-147</t>
  </si>
  <si>
    <t xml:space="preserve"> HD-1442</t>
  </si>
  <si>
    <t xml:space="preserve">  VER-148</t>
  </si>
  <si>
    <t xml:space="preserve"> HD-1567</t>
  </si>
  <si>
    <t xml:space="preserve">  VER-150</t>
  </si>
  <si>
    <t xml:space="preserve"> HD-1470</t>
  </si>
  <si>
    <t xml:space="preserve">  VER-151</t>
  </si>
  <si>
    <t xml:space="preserve"> HD-1560</t>
  </si>
  <si>
    <t xml:space="preserve">  VER-153</t>
  </si>
  <si>
    <t xml:space="preserve"> HD-1480</t>
  </si>
  <si>
    <t xml:space="preserve">  VER-154</t>
  </si>
  <si>
    <t xml:space="preserve"> HD-1555</t>
  </si>
  <si>
    <t xml:space="preserve">  VER-156</t>
  </si>
  <si>
    <t xml:space="preserve"> HD-1495</t>
  </si>
  <si>
    <t xml:space="preserve">  VER-157</t>
  </si>
  <si>
    <t xml:space="preserve"> HD-1561</t>
  </si>
  <si>
    <t xml:space="preserve">  VER-159</t>
  </si>
  <si>
    <t xml:space="preserve"> HD-1506</t>
  </si>
  <si>
    <t xml:space="preserve">  VER-160</t>
  </si>
  <si>
    <t xml:space="preserve"> HD-1564</t>
  </si>
  <si>
    <t xml:space="preserve">  VER-162</t>
  </si>
  <si>
    <t xml:space="preserve"> HD-1518</t>
  </si>
  <si>
    <t xml:space="preserve">  VER-163</t>
  </si>
  <si>
    <t xml:space="preserve"> HD-1540</t>
  </si>
  <si>
    <t xml:space="preserve">  VER-166</t>
  </si>
  <si>
    <t xml:space="preserve"> HD-1554</t>
  </si>
  <si>
    <t xml:space="preserve">  VER-169</t>
  </si>
  <si>
    <t xml:space="preserve"> HD-1595</t>
  </si>
  <si>
    <t xml:space="preserve">  VER-172</t>
  </si>
  <si>
    <t xml:space="preserve"> HD-1611</t>
  </si>
  <si>
    <t xml:space="preserve">  VER-175</t>
  </si>
  <si>
    <t xml:space="preserve"> 64 -</t>
  </si>
  <si>
    <t xml:space="preserve"> HD-1617</t>
  </si>
  <si>
    <t xml:space="preserve">  VER-178</t>
  </si>
  <si>
    <t xml:space="preserve"> HD-1622</t>
  </si>
  <si>
    <t xml:space="preserve">  VER-181</t>
  </si>
  <si>
    <t xml:space="preserve"> HD-1624</t>
  </si>
  <si>
    <t xml:space="preserve">  VER-184</t>
  </si>
  <si>
    <t xml:space="preserve"> HD-1640</t>
  </si>
  <si>
    <t xml:space="preserve">  VER-187</t>
  </si>
  <si>
    <t xml:space="preserve"> HD-1657</t>
  </si>
  <si>
    <t xml:space="preserve">  VER-190</t>
  </si>
  <si>
    <t xml:space="preserve"> HD-1675</t>
  </si>
  <si>
    <t xml:space="preserve">  VER-193</t>
  </si>
  <si>
    <t xml:space="preserve"> HD-1677</t>
  </si>
  <si>
    <t xml:space="preserve">  VER-196</t>
  </si>
  <si>
    <t xml:space="preserve"> HD-1684</t>
  </si>
  <si>
    <t xml:space="preserve">  VER-202</t>
  </si>
  <si>
    <t xml:space="preserve"> HD-1705</t>
  </si>
  <si>
    <t xml:space="preserve">  VER-205</t>
  </si>
  <si>
    <t xml:space="preserve"> HD-1718</t>
  </si>
  <si>
    <t xml:space="preserve">  VER-198</t>
  </si>
  <si>
    <t xml:space="preserve"> HD-1739</t>
  </si>
  <si>
    <t xml:space="preserve">  VER-208</t>
  </si>
  <si>
    <t xml:space="preserve"> HD-1741</t>
  </si>
  <si>
    <t xml:space="preserve">  VER-211</t>
  </si>
  <si>
    <t xml:space="preserve"> 65 -</t>
  </si>
  <si>
    <t xml:space="preserve"> HD-1772</t>
  </si>
  <si>
    <t xml:space="preserve">  VER-214</t>
  </si>
  <si>
    <t xml:space="preserve"> HD-1776</t>
  </si>
  <si>
    <t xml:space="preserve">  VER-217</t>
  </si>
  <si>
    <t xml:space="preserve"> HD-1787</t>
  </si>
  <si>
    <t xml:space="preserve">  VER-220</t>
  </si>
  <si>
    <t xml:space="preserve"> HD-1796</t>
  </si>
  <si>
    <t xml:space="preserve">  VER-223</t>
  </si>
  <si>
    <t xml:space="preserve"> HD-1810</t>
  </si>
  <si>
    <t xml:space="preserve">  VER-226</t>
  </si>
  <si>
    <t xml:space="preserve"> HD-1826</t>
  </si>
  <si>
    <t xml:space="preserve">  VER-229</t>
  </si>
  <si>
    <t xml:space="preserve"> HD-1823</t>
  </si>
  <si>
    <t xml:space="preserve">  VER-231</t>
  </si>
  <si>
    <t xml:space="preserve"> HD-1837</t>
  </si>
  <si>
    <t xml:space="preserve">  VER-234</t>
  </si>
  <si>
    <t xml:space="preserve"> HD-1838</t>
  </si>
  <si>
    <t xml:space="preserve">  VER-236</t>
  </si>
  <si>
    <t xml:space="preserve"> HD-1850</t>
  </si>
  <si>
    <t xml:space="preserve">  VER-239</t>
  </si>
  <si>
    <t xml:space="preserve"> HD-1867</t>
  </si>
  <si>
    <t xml:space="preserve">  VER-243</t>
  </si>
  <si>
    <t xml:space="preserve"> HD-1895</t>
  </si>
  <si>
    <t xml:space="preserve">  VER-246</t>
  </si>
  <si>
    <t xml:space="preserve"> 66 -</t>
  </si>
  <si>
    <t xml:space="preserve"> HD-1887</t>
  </si>
  <si>
    <t xml:space="preserve">  VER-248</t>
  </si>
  <si>
    <t xml:space="preserve"> HD-1908</t>
  </si>
  <si>
    <t xml:space="preserve">  VER-255</t>
  </si>
  <si>
    <t xml:space="preserve"> HD-1916</t>
  </si>
  <si>
    <t xml:space="preserve">  VER-258</t>
  </si>
  <si>
    <t xml:space="preserve"> HD-1929</t>
  </si>
  <si>
    <t xml:space="preserve">  VER-261</t>
  </si>
  <si>
    <t xml:space="preserve"> HD-1951</t>
  </si>
  <si>
    <t xml:space="preserve">  VER-264</t>
  </si>
  <si>
    <t xml:space="preserve"> HD-1962</t>
  </si>
  <si>
    <t xml:space="preserve">  VER-267</t>
  </si>
  <si>
    <t xml:space="preserve"> HD-1973</t>
  </si>
  <si>
    <t xml:space="preserve">  VER-270</t>
  </si>
  <si>
    <t xml:space="preserve"> HD-2003</t>
  </si>
  <si>
    <t xml:space="preserve">  VER-273</t>
  </si>
  <si>
    <t xml:space="preserve"> HD-2019</t>
  </si>
  <si>
    <t xml:space="preserve">  VER-276</t>
  </si>
  <si>
    <t xml:space="preserve"> HD-2009</t>
  </si>
  <si>
    <t xml:space="preserve">  VER-279</t>
  </si>
  <si>
    <t xml:space="preserve"> HD-2012</t>
  </si>
  <si>
    <t xml:space="preserve">  VER-281</t>
  </si>
  <si>
    <t xml:space="preserve"> HD-2055</t>
  </si>
  <si>
    <t xml:space="preserve">  VER-285</t>
  </si>
  <si>
    <t xml:space="preserve"> 67 -</t>
  </si>
  <si>
    <t xml:space="preserve"> HD-2058</t>
  </si>
  <si>
    <t xml:space="preserve">  VER-288</t>
  </si>
  <si>
    <t xml:space="preserve"> HD-2061</t>
  </si>
  <si>
    <t xml:space="preserve">  VER-291</t>
  </si>
  <si>
    <t xml:space="preserve"> HD-2113</t>
  </si>
  <si>
    <t xml:space="preserve">  VER-293</t>
  </si>
  <si>
    <t xml:space="preserve"> HD-2118</t>
  </si>
  <si>
    <t xml:space="preserve">  VER-294</t>
  </si>
  <si>
    <t xml:space="preserve"> HD-2121</t>
  </si>
  <si>
    <t xml:space="preserve">  VER-297</t>
  </si>
  <si>
    <t xml:space="preserve"> HD-2147</t>
  </si>
  <si>
    <t xml:space="preserve">  VER-303</t>
  </si>
  <si>
    <t xml:space="preserve"> HD-2196</t>
  </si>
  <si>
    <t xml:space="preserve">  VER-306</t>
  </si>
  <si>
    <t xml:space="preserve"> HD-2197</t>
  </si>
  <si>
    <t xml:space="preserve">  VER-309</t>
  </si>
  <si>
    <t xml:space="preserve"> HD-2198</t>
  </si>
  <si>
    <t xml:space="preserve">  VER-312</t>
  </si>
  <si>
    <t xml:space="preserve"> HD-2244</t>
  </si>
  <si>
    <t xml:space="preserve">  VER-314</t>
  </si>
  <si>
    <t xml:space="preserve"> HD-2259</t>
  </si>
  <si>
    <t xml:space="preserve">  VER-315</t>
  </si>
  <si>
    <t xml:space="preserve"> 68 -</t>
  </si>
  <si>
    <t xml:space="preserve"> HD-2260</t>
  </si>
  <si>
    <t xml:space="preserve">  VER-317</t>
  </si>
  <si>
    <t xml:space="preserve"> HD-2271</t>
  </si>
  <si>
    <t xml:space="preserve">  VER-320</t>
  </si>
  <si>
    <t xml:space="preserve"> HD-2286</t>
  </si>
  <si>
    <t xml:space="preserve">  VER-323</t>
  </si>
  <si>
    <t xml:space="preserve"> HD-2261</t>
  </si>
  <si>
    <t xml:space="preserve">  VER-321</t>
  </si>
  <si>
    <t xml:space="preserve"> HD-2295</t>
  </si>
  <si>
    <t xml:space="preserve">  VER-326</t>
  </si>
  <si>
    <t xml:space="preserve"> HD-2296</t>
  </si>
  <si>
    <t xml:space="preserve">  VER-329</t>
  </si>
  <si>
    <t xml:space="preserve"> HD-2376</t>
  </si>
  <si>
    <t xml:space="preserve">  VER-333</t>
  </si>
  <si>
    <t xml:space="preserve"> HD-2377</t>
  </si>
  <si>
    <t xml:space="preserve">  VER-332</t>
  </si>
  <si>
    <t xml:space="preserve"> HD-2378</t>
  </si>
  <si>
    <t xml:space="preserve">  VER-335</t>
  </si>
  <si>
    <t xml:space="preserve"> HD-2379</t>
  </si>
  <si>
    <t xml:space="preserve">  VER-338</t>
  </si>
  <si>
    <t xml:space="preserve"> HD-2380</t>
  </si>
  <si>
    <t xml:space="preserve">  VER-341</t>
  </si>
  <si>
    <t xml:space="preserve"> HD-2433</t>
  </si>
  <si>
    <t xml:space="preserve">  VER-344</t>
  </si>
  <si>
    <t xml:space="preserve"> HD-2507</t>
  </si>
  <si>
    <t xml:space="preserve">  VER-346</t>
  </si>
  <si>
    <t xml:space="preserve"> 69 -</t>
  </si>
  <si>
    <t xml:space="preserve"> HD-2512</t>
  </si>
  <si>
    <t xml:space="preserve">  VER-350</t>
  </si>
  <si>
    <t xml:space="preserve"> HD-2513</t>
  </si>
  <si>
    <t xml:space="preserve">  VER-353</t>
  </si>
  <si>
    <t xml:space="preserve"> HD-2514</t>
  </si>
  <si>
    <t xml:space="preserve">  VER-356</t>
  </si>
  <si>
    <t xml:space="preserve"> HD-2515</t>
  </si>
  <si>
    <t xml:space="preserve">  VER-359</t>
  </si>
  <si>
    <t xml:space="preserve"> HD-2827</t>
  </si>
  <si>
    <t xml:space="preserve">  VER-361</t>
  </si>
  <si>
    <t xml:space="preserve"> HD-2586</t>
  </si>
  <si>
    <t xml:space="preserve">  VER-365</t>
  </si>
  <si>
    <t xml:space="preserve"> HD-2585</t>
  </si>
  <si>
    <t xml:space="preserve">  VER-368</t>
  </si>
  <si>
    <t xml:space="preserve"> HD-2576</t>
  </si>
  <si>
    <t xml:space="preserve">  VER-371</t>
  </si>
  <si>
    <t xml:space="preserve"> HD-2814</t>
  </si>
  <si>
    <t xml:space="preserve">  VER-373</t>
  </si>
  <si>
    <t xml:space="preserve"> HD-2817</t>
  </si>
  <si>
    <t xml:space="preserve">  VER-376</t>
  </si>
  <si>
    <t xml:space="preserve"> HD-2818</t>
  </si>
  <si>
    <t xml:space="preserve">  VER-379</t>
  </si>
  <si>
    <t>+/-11</t>
  </si>
  <si>
    <t xml:space="preserve"> HD-2819</t>
  </si>
  <si>
    <t xml:space="preserve">  VER-382</t>
  </si>
  <si>
    <t xml:space="preserve"> 70 -</t>
  </si>
  <si>
    <t xml:space="preserve"> HD-2828</t>
  </si>
  <si>
    <t xml:space="preserve">  VER-384</t>
  </si>
  <si>
    <t xml:space="preserve"> HD-2820</t>
  </si>
  <si>
    <t xml:space="preserve">  VER-385</t>
  </si>
  <si>
    <t xml:space="preserve"> HD-2821</t>
  </si>
  <si>
    <t xml:space="preserve">  VER-388</t>
  </si>
  <si>
    <t xml:space="preserve"> HD-2822</t>
  </si>
  <si>
    <t xml:space="preserve">  VER-391</t>
  </si>
  <si>
    <t xml:space="preserve"> HD-2823</t>
  </si>
  <si>
    <t xml:space="preserve">  VER-394</t>
  </si>
  <si>
    <t xml:space="preserve"> HD-2824</t>
  </si>
  <si>
    <t xml:space="preserve">  VER-397</t>
  </si>
  <si>
    <t xml:space="preserve"> HD-2829</t>
  </si>
  <si>
    <t xml:space="preserve">  VER-400</t>
  </si>
  <si>
    <t xml:space="preserve"> HD-2830</t>
  </si>
  <si>
    <t xml:space="preserve">  VER-403</t>
  </si>
  <si>
    <t xml:space="preserve"> HD-2831</t>
  </si>
  <si>
    <t xml:space="preserve">  VER-406</t>
  </si>
  <si>
    <t xml:space="preserve"> HD-2832</t>
  </si>
  <si>
    <t xml:space="preserve">  VER-409</t>
  </si>
  <si>
    <t xml:space="preserve"> HD-2833</t>
  </si>
  <si>
    <t xml:space="preserve">  VER-412</t>
  </si>
  <si>
    <t xml:space="preserve"> HD-2834</t>
  </si>
  <si>
    <t xml:space="preserve">  VER-415</t>
  </si>
  <si>
    <t xml:space="preserve"> 71 -</t>
  </si>
  <si>
    <t xml:space="preserve"> HD-2835</t>
  </si>
  <si>
    <t xml:space="preserve">  VER-418</t>
  </si>
  <si>
    <t xml:space="preserve"> HD-2836</t>
  </si>
  <si>
    <t xml:space="preserve">  VER-420</t>
  </si>
  <si>
    <t xml:space="preserve"> HD-2837</t>
  </si>
  <si>
    <t xml:space="preserve">  VER-423</t>
  </si>
  <si>
    <t xml:space="preserve"> HD-2838</t>
  </si>
  <si>
    <t xml:space="preserve">  VER-426</t>
  </si>
  <si>
    <t xml:space="preserve"> HD-3013</t>
  </si>
  <si>
    <t xml:space="preserve">  VER-429</t>
  </si>
  <si>
    <t xml:space="preserve"> HD-3014</t>
  </si>
  <si>
    <t xml:space="preserve">  VER-432</t>
  </si>
  <si>
    <t xml:space="preserve"> HD-3015</t>
  </si>
  <si>
    <t xml:space="preserve">  VER-435</t>
  </si>
  <si>
    <t xml:space="preserve"> HD-3105</t>
  </si>
  <si>
    <t xml:space="preserve">  VER-439</t>
  </si>
  <si>
    <t xml:space="preserve"> HD-3049</t>
  </si>
  <si>
    <t xml:space="preserve">  VER-441</t>
  </si>
  <si>
    <t xml:space="preserve"> HD-3050</t>
  </si>
  <si>
    <t xml:space="preserve">  VER-444</t>
  </si>
  <si>
    <t xml:space="preserve"> HD-3051</t>
  </si>
  <si>
    <t xml:space="preserve">  VER-447</t>
  </si>
  <si>
    <t xml:space="preserve"> HD-3060</t>
  </si>
  <si>
    <t xml:space="preserve">  VER-450</t>
  </si>
  <si>
    <t xml:space="preserve"> 72 -</t>
  </si>
  <si>
    <t xml:space="preserve"> HD-3061</t>
  </si>
  <si>
    <t xml:space="preserve">  VER-453</t>
  </si>
  <si>
    <t xml:space="preserve"> HD-3062</t>
  </si>
  <si>
    <t xml:space="preserve">  VER-456</t>
  </si>
  <si>
    <t xml:space="preserve"> HD-3063</t>
  </si>
  <si>
    <t xml:space="preserve">  VER-459</t>
  </si>
  <si>
    <t xml:space="preserve"> HD-3064</t>
  </si>
  <si>
    <t xml:space="preserve">  VER-461</t>
  </si>
  <si>
    <t xml:space="preserve"> HD-3067</t>
  </si>
  <si>
    <t xml:space="preserve">  VER-464</t>
  </si>
  <si>
    <t xml:space="preserve"> HD-3100</t>
  </si>
  <si>
    <t xml:space="preserve">  VER-466</t>
  </si>
  <si>
    <t xml:space="preserve"> HD-3101</t>
  </si>
  <si>
    <t xml:space="preserve">  VER-469</t>
  </si>
  <si>
    <t xml:space="preserve"> HD-3141</t>
  </si>
  <si>
    <t xml:space="preserve">  VER-472</t>
  </si>
  <si>
    <t xml:space="preserve"> HD-3143</t>
  </si>
  <si>
    <t xml:space="preserve">  VER-477</t>
  </si>
  <si>
    <t xml:space="preserve"> HD-3171</t>
  </si>
  <si>
    <t xml:space="preserve">  VER-483</t>
  </si>
  <si>
    <t>+/- 0</t>
  </si>
  <si>
    <t xml:space="preserve"> HD-3178</t>
  </si>
  <si>
    <t xml:space="preserve">  VER-486</t>
  </si>
  <si>
    <t xml:space="preserve"> 73 -</t>
  </si>
  <si>
    <t xml:space="preserve"> HD-3180</t>
  </si>
  <si>
    <t xml:space="preserve">  VER-487</t>
  </si>
  <si>
    <t xml:space="preserve"> HD-3184</t>
  </si>
  <si>
    <t xml:space="preserve">  VER-488</t>
  </si>
  <si>
    <t xml:space="preserve"> HD-3170</t>
  </si>
  <si>
    <t xml:space="preserve">  VER-489</t>
  </si>
  <si>
    <t xml:space="preserve"> HD-3185</t>
  </si>
  <si>
    <t xml:space="preserve">  VER-490</t>
  </si>
  <si>
    <t xml:space="preserve"> HD-3187</t>
  </si>
  <si>
    <t xml:space="preserve">  VER-491</t>
  </si>
  <si>
    <t xml:space="preserve"> HD-3190</t>
  </si>
  <si>
    <t xml:space="preserve">  VER-492</t>
  </si>
  <si>
    <t xml:space="preserve"> HD-3201</t>
  </si>
  <si>
    <t xml:space="preserve">  VER-493</t>
  </si>
  <si>
    <t xml:space="preserve"> HD-3202</t>
  </si>
  <si>
    <t xml:space="preserve">  VER-494</t>
  </si>
  <si>
    <t xml:space="preserve"> HD-3225</t>
  </si>
  <si>
    <t xml:space="preserve">  VER-497</t>
  </si>
  <si>
    <t xml:space="preserve"> HD-3261</t>
  </si>
  <si>
    <t xml:space="preserve">  VER-504</t>
  </si>
  <si>
    <t xml:space="preserve"> HD-3252</t>
  </si>
  <si>
    <t xml:space="preserve">  VER-510</t>
  </si>
  <si>
    <t xml:space="preserve"> HD-3264</t>
  </si>
  <si>
    <t xml:space="preserve">  VER-514</t>
  </si>
  <si>
    <t xml:space="preserve"> HD-3292</t>
  </si>
  <si>
    <t xml:space="preserve">  VER-512</t>
  </si>
  <si>
    <t xml:space="preserve"> HD-3297</t>
  </si>
  <si>
    <t xml:space="preserve">  VER-517</t>
  </si>
  <si>
    <t xml:space="preserve"> HD-3374</t>
  </si>
  <si>
    <t xml:space="preserve">  VER-536</t>
  </si>
  <si>
    <t xml:space="preserve"> 74 -</t>
  </si>
  <si>
    <t xml:space="preserve"> HD-3418</t>
  </si>
  <si>
    <t xml:space="preserve">  VER-541</t>
  </si>
  <si>
    <t xml:space="preserve"> HD-3452</t>
  </si>
  <si>
    <t xml:space="preserve">  VER-545</t>
  </si>
  <si>
    <t xml:space="preserve"> HD-3471</t>
  </si>
  <si>
    <t xml:space="preserve">  VER-548</t>
  </si>
  <si>
    <t xml:space="preserve"> HD-3536</t>
  </si>
  <si>
    <t xml:space="preserve">  VER-550</t>
  </si>
  <si>
    <t xml:space="preserve"> HD-3557</t>
  </si>
  <si>
    <t xml:space="preserve">  VER-553</t>
  </si>
  <si>
    <t xml:space="preserve"> HD-3555</t>
  </si>
  <si>
    <t xml:space="preserve">  VER-555</t>
  </si>
  <si>
    <t xml:space="preserve"> 75 -</t>
  </si>
  <si>
    <t xml:space="preserve"> HD-3570</t>
  </si>
  <si>
    <t xml:space="preserve">  VER-559</t>
  </si>
  <si>
    <t xml:space="preserve"> HD-3594</t>
  </si>
  <si>
    <t xml:space="preserve">  VER-562</t>
  </si>
  <si>
    <t xml:space="preserve"> HD-3598</t>
  </si>
  <si>
    <t xml:space="preserve">  VER-566</t>
  </si>
  <si>
    <t xml:space="preserve"> HD-3725</t>
  </si>
  <si>
    <t xml:space="preserve">  VER-585</t>
  </si>
  <si>
    <t xml:space="preserve"> HD-3749</t>
  </si>
  <si>
    <t xml:space="preserve">  VER-581</t>
  </si>
  <si>
    <t xml:space="preserve"> HD-3816</t>
  </si>
  <si>
    <t xml:space="preserve">  VER-592</t>
  </si>
  <si>
    <t xml:space="preserve"> 76 -</t>
  </si>
  <si>
    <t xml:space="preserve"> HD-3815</t>
  </si>
  <si>
    <t xml:space="preserve">  VER-588</t>
  </si>
  <si>
    <t xml:space="preserve"> HD-3819</t>
  </si>
  <si>
    <t xml:space="preserve">  VER-589</t>
  </si>
  <si>
    <t xml:space="preserve"> HD-6349</t>
  </si>
  <si>
    <t xml:space="preserve">  VER-596</t>
  </si>
  <si>
    <t xml:space="preserve"> HD-3827</t>
  </si>
  <si>
    <t xml:space="preserve">  VER-595</t>
  </si>
  <si>
    <t xml:space="preserve"> HD-6316</t>
  </si>
  <si>
    <t xml:space="preserve">  VER-600</t>
  </si>
  <si>
    <t xml:space="preserve"> HD-3846</t>
  </si>
  <si>
    <t xml:space="preserve">  VER-601</t>
  </si>
  <si>
    <t xml:space="preserve"> HD-3847</t>
  </si>
  <si>
    <t xml:space="preserve">  VER-604</t>
  </si>
  <si>
    <t xml:space="preserve"> HD-3963</t>
  </si>
  <si>
    <t xml:space="preserve">  VER-605</t>
  </si>
  <si>
    <t xml:space="preserve"> HD-6317</t>
  </si>
  <si>
    <t xml:space="preserve">  VER-606</t>
  </si>
  <si>
    <t xml:space="preserve"> HD-6354</t>
  </si>
  <si>
    <t xml:space="preserve">  VER-608</t>
  </si>
  <si>
    <t xml:space="preserve"> HD-3964</t>
  </si>
  <si>
    <t xml:space="preserve">  VER-610</t>
  </si>
  <si>
    <t xml:space="preserve"> HD-4055</t>
  </si>
  <si>
    <t xml:space="preserve">  VER-616</t>
  </si>
  <si>
    <t xml:space="preserve"> HD-4056</t>
  </si>
  <si>
    <t xml:space="preserve">  VER-613</t>
  </si>
  <si>
    <t xml:space="preserve"> HD-4124</t>
  </si>
  <si>
    <t xml:space="preserve">  VER-617</t>
  </si>
  <si>
    <t xml:space="preserve"> HD-4127</t>
  </si>
  <si>
    <t xml:space="preserve">  VER-619</t>
  </si>
  <si>
    <t xml:space="preserve"> HD-4128</t>
  </si>
  <si>
    <t xml:space="preserve">  VER-620</t>
  </si>
  <si>
    <t xml:space="preserve"> HD-4129</t>
  </si>
  <si>
    <t xml:space="preserve">  VER-622</t>
  </si>
  <si>
    <t xml:space="preserve"> 77 -</t>
  </si>
  <si>
    <t xml:space="preserve"> HD-4182</t>
  </si>
  <si>
    <t xml:space="preserve">  VER-623</t>
  </si>
  <si>
    <t xml:space="preserve"> HD-4184</t>
  </si>
  <si>
    <t xml:space="preserve">  VER-625</t>
  </si>
  <si>
    <t xml:space="preserve"> HD-4187</t>
  </si>
  <si>
    <t xml:space="preserve">  VER-626</t>
  </si>
  <si>
    <t xml:space="preserve"> HD-4192</t>
  </si>
  <si>
    <t xml:space="preserve">  VER-628</t>
  </si>
  <si>
    <t xml:space="preserve"> HD-4267</t>
  </si>
  <si>
    <t xml:space="preserve">  VER-629</t>
  </si>
  <si>
    <t xml:space="preserve"> HD-4268</t>
  </si>
  <si>
    <t xml:space="preserve">  VER-630</t>
  </si>
  <si>
    <t xml:space="preserve"> HD-4269</t>
  </si>
  <si>
    <t xml:space="preserve">  VER-632</t>
  </si>
  <si>
    <t xml:space="preserve"> HD-4313</t>
  </si>
  <si>
    <t xml:space="preserve">  VER-635</t>
  </si>
  <si>
    <t xml:space="preserve"> HD-4406</t>
  </si>
  <si>
    <t xml:space="preserve">  VER-638</t>
  </si>
  <si>
    <t xml:space="preserve"> HD-4316</t>
  </si>
  <si>
    <t xml:space="preserve">  VER-636</t>
  </si>
  <si>
    <t xml:space="preserve"> HD-4411</t>
  </si>
  <si>
    <t xml:space="preserve">  VER-640</t>
  </si>
  <si>
    <t xml:space="preserve"> HD-4441</t>
  </si>
  <si>
    <t xml:space="preserve">  VER-641</t>
  </si>
  <si>
    <t xml:space="preserve"> HD-4447</t>
  </si>
  <si>
    <t xml:space="preserve">  VER-643</t>
  </si>
  <si>
    <t xml:space="preserve"> HD-4458</t>
  </si>
  <si>
    <t xml:space="preserve">  VER-645</t>
  </si>
  <si>
    <t xml:space="preserve"> HD-4449</t>
  </si>
  <si>
    <t xml:space="preserve">  VER-646</t>
  </si>
  <si>
    <t xml:space="preserve"> HD-4513</t>
  </si>
  <si>
    <t xml:space="preserve">  VER-647</t>
  </si>
  <si>
    <t xml:space="preserve"> HD-4517</t>
  </si>
  <si>
    <t xml:space="preserve">  VER-649</t>
  </si>
  <si>
    <t xml:space="preserve"> HD-4608</t>
  </si>
  <si>
    <t xml:space="preserve">  VER-651</t>
  </si>
  <si>
    <t xml:space="preserve"> HD-4610</t>
  </si>
  <si>
    <t xml:space="preserve">  VER-652</t>
  </si>
  <si>
    <t xml:space="preserve"> HD-4614</t>
  </si>
  <si>
    <t xml:space="preserve">  VER-654</t>
  </si>
  <si>
    <t xml:space="preserve"> 78 -</t>
  </si>
  <si>
    <t xml:space="preserve"> HD-4622</t>
  </si>
  <si>
    <t xml:space="preserve">  VER-655</t>
  </si>
  <si>
    <t xml:space="preserve"> HD-4664</t>
  </si>
  <si>
    <t xml:space="preserve">  VER-656</t>
  </si>
  <si>
    <t xml:space="preserve"> HD-4803</t>
  </si>
  <si>
    <t xml:space="preserve">  VER-657</t>
  </si>
  <si>
    <t xml:space="preserve"> HD-4831</t>
  </si>
  <si>
    <t xml:space="preserve">  VER-658</t>
  </si>
  <si>
    <t xml:space="preserve"> HD-4832</t>
  </si>
  <si>
    <t xml:space="preserve">  VER-659</t>
  </si>
  <si>
    <t xml:space="preserve"> HD-4834</t>
  </si>
  <si>
    <t xml:space="preserve">  VER-660</t>
  </si>
  <si>
    <t xml:space="preserve"> HD-4837</t>
  </si>
  <si>
    <t xml:space="preserve">  VER-661</t>
  </si>
  <si>
    <t xml:space="preserve"> HD-4838</t>
  </si>
  <si>
    <t xml:space="preserve">  VER-662</t>
  </si>
  <si>
    <t xml:space="preserve"> HD-4842</t>
  </si>
  <si>
    <t xml:space="preserve">  VER-663</t>
  </si>
  <si>
    <t xml:space="preserve"> HD-4843</t>
  </si>
  <si>
    <t xml:space="preserve">  VER-664</t>
  </si>
  <si>
    <t xml:space="preserve"> HD-4880</t>
  </si>
  <si>
    <t xml:space="preserve">  VER-671</t>
  </si>
  <si>
    <t xml:space="preserve"> HD-4881</t>
  </si>
  <si>
    <t xml:space="preserve">  VER-672</t>
  </si>
  <si>
    <t xml:space="preserve"> HD-4887</t>
  </si>
  <si>
    <t xml:space="preserve">  VER-673</t>
  </si>
  <si>
    <t xml:space="preserve"> HD-4886</t>
  </si>
  <si>
    <t xml:space="preserve">  VER-674</t>
  </si>
  <si>
    <t xml:space="preserve"> HD-4892</t>
  </si>
  <si>
    <t xml:space="preserve">  VER-676</t>
  </si>
  <si>
    <t xml:space="preserve"> HD-4949</t>
  </si>
  <si>
    <t xml:space="preserve"> HD-4951</t>
  </si>
  <si>
    <t xml:space="preserve"> HD-4952</t>
  </si>
  <si>
    <t xml:space="preserve"> HD-4953</t>
  </si>
  <si>
    <t xml:space="preserve"> HD-4993</t>
  </si>
  <si>
    <t xml:space="preserve">  VER-675</t>
  </si>
  <si>
    <t xml:space="preserve"> HD-4994</t>
  </si>
  <si>
    <t xml:space="preserve"> HD-5080</t>
  </si>
  <si>
    <t xml:space="preserve">  VER-665</t>
  </si>
  <si>
    <t xml:space="preserve"> HD-5078</t>
  </si>
  <si>
    <t xml:space="preserve">  VER-666</t>
  </si>
  <si>
    <t xml:space="preserve"> HD-5083</t>
  </si>
  <si>
    <t xml:space="preserve">  VER-668</t>
  </si>
  <si>
    <t>+/-14</t>
  </si>
  <si>
    <t xml:space="preserve"> HD-5090</t>
  </si>
  <si>
    <t xml:space="preserve">  VER-669</t>
  </si>
  <si>
    <t xml:space="preserve"> HD-5091</t>
  </si>
  <si>
    <t xml:space="preserve">  VER-670</t>
  </si>
  <si>
    <t xml:space="preserve"> HD-5108</t>
  </si>
  <si>
    <t xml:space="preserve">  VER-677</t>
  </si>
  <si>
    <t xml:space="preserve"> HD-5112</t>
  </si>
  <si>
    <t xml:space="preserve">  VER-678</t>
  </si>
  <si>
    <t xml:space="preserve">  VER-680</t>
  </si>
  <si>
    <t xml:space="preserve"> HD-5206</t>
  </si>
  <si>
    <t xml:space="preserve">  VER-683</t>
  </si>
  <si>
    <t xml:space="preserve"> HD-5208</t>
  </si>
  <si>
    <t xml:space="preserve">  VER-684</t>
  </si>
  <si>
    <t xml:space="preserve"> 79 -</t>
  </si>
  <si>
    <t xml:space="preserve"> HD-5209</t>
  </si>
  <si>
    <t xml:space="preserve">  VER-686</t>
  </si>
  <si>
    <t xml:space="preserve"> HD-5226</t>
  </si>
  <si>
    <t xml:space="preserve">  VER-687</t>
  </si>
  <si>
    <t xml:space="preserve"> HD-5239</t>
  </si>
  <si>
    <t xml:space="preserve">  VER-689</t>
  </si>
  <si>
    <t xml:space="preserve"> HD-5240</t>
  </si>
  <si>
    <t xml:space="preserve">  VER-690</t>
  </si>
  <si>
    <t xml:space="preserve"> HD-5242</t>
  </si>
  <si>
    <t xml:space="preserve">  VER-691</t>
  </si>
  <si>
    <t xml:space="preserve"> HD-5243</t>
  </si>
  <si>
    <t xml:space="preserve">  VER-692</t>
  </si>
  <si>
    <t xml:space="preserve"> HD-5406</t>
  </si>
  <si>
    <t xml:space="preserve">  VER-695</t>
  </si>
  <si>
    <t xml:space="preserve"> HD-5417</t>
  </si>
  <si>
    <t xml:space="preserve">  VER-696</t>
  </si>
  <si>
    <t xml:space="preserve"> HD-5418</t>
  </si>
  <si>
    <t xml:space="preserve">  VER-697</t>
  </si>
  <si>
    <t xml:space="preserve"> HD-5422</t>
  </si>
  <si>
    <t xml:space="preserve">  VER-698</t>
  </si>
  <si>
    <t xml:space="preserve"> HD-5423</t>
  </si>
  <si>
    <t xml:space="preserve">  VER-699</t>
  </si>
  <si>
    <t xml:space="preserve"> HD-5441</t>
  </si>
  <si>
    <t xml:space="preserve">  VER-701</t>
  </si>
  <si>
    <t xml:space="preserve"> HD-5450</t>
  </si>
  <si>
    <t xml:space="preserve">  VER-703</t>
  </si>
  <si>
    <t xml:space="preserve"> HD-5451</t>
  </si>
  <si>
    <t xml:space="preserve">  VER-705</t>
  </si>
  <si>
    <t xml:space="preserve"> HD-5520</t>
  </si>
  <si>
    <t xml:space="preserve">  VER-707</t>
  </si>
  <si>
    <t xml:space="preserve"> HD-5531</t>
  </si>
  <si>
    <t xml:space="preserve">  VER-708</t>
  </si>
  <si>
    <t xml:space="preserve"> HD-5548</t>
  </si>
  <si>
    <t xml:space="preserve">  VER-709</t>
  </si>
  <si>
    <t xml:space="preserve"> HD-5550</t>
  </si>
  <si>
    <t xml:space="preserve">  VER-710</t>
  </si>
  <si>
    <t xml:space="preserve"> HD-5714</t>
  </si>
  <si>
    <t xml:space="preserve">  VER-711</t>
  </si>
  <si>
    <t xml:space="preserve"> HD-5724</t>
  </si>
  <si>
    <t xml:space="preserve">  VER-715</t>
  </si>
  <si>
    <t xml:space="preserve"> HD-5772</t>
  </si>
  <si>
    <t xml:space="preserve">  VER-716</t>
  </si>
  <si>
    <t xml:space="preserve"> HD-5797</t>
  </si>
  <si>
    <t xml:space="preserve">  VER-720</t>
  </si>
  <si>
    <t xml:space="preserve"> HD-5812</t>
  </si>
  <si>
    <t xml:space="preserve">  VER-723</t>
  </si>
  <si>
    <t xml:space="preserve"> 80 -</t>
  </si>
  <si>
    <t xml:space="preserve"> HD-6002</t>
  </si>
  <si>
    <t xml:space="preserve">  VER-733</t>
  </si>
  <si>
    <t xml:space="preserve"> HD-6043</t>
  </si>
  <si>
    <t xml:space="preserve">  VER-735</t>
  </si>
  <si>
    <t xml:space="preserve"> HD-6048</t>
  </si>
  <si>
    <t xml:space="preserve">  VER-737</t>
  </si>
  <si>
    <t xml:space="preserve"> HD-6049</t>
  </si>
  <si>
    <t xml:space="preserve">  VER-739</t>
  </si>
  <si>
    <t xml:space="preserve"> HD-6060</t>
  </si>
  <si>
    <t xml:space="preserve">  VER-741</t>
  </si>
  <si>
    <t xml:space="preserve"> HD-6061</t>
  </si>
  <si>
    <t xml:space="preserve">  VER-743</t>
  </si>
  <si>
    <t xml:space="preserve"> HD-6062</t>
  </si>
  <si>
    <t xml:space="preserve">  VER-745</t>
  </si>
  <si>
    <t xml:space="preserve"> HD-6046</t>
  </si>
  <si>
    <t xml:space="preserve">  VER-747</t>
  </si>
  <si>
    <t xml:space="preserve"> HD-6055</t>
  </si>
  <si>
    <t xml:space="preserve">  VER-748</t>
  </si>
  <si>
    <t xml:space="preserve"> HD-6303</t>
  </si>
  <si>
    <t xml:space="preserve">  VER-749</t>
  </si>
  <si>
    <t xml:space="preserve"> HD-6304</t>
  </si>
  <si>
    <t xml:space="preserve">  VER-751</t>
  </si>
  <si>
    <t xml:space="preserve"> HD-6337</t>
  </si>
  <si>
    <t xml:space="preserve">  VER-752</t>
  </si>
  <si>
    <t xml:space="preserve"> HD-6342</t>
  </si>
  <si>
    <t xml:space="preserve">  VER-753</t>
  </si>
  <si>
    <t xml:space="preserve"> HD-6355</t>
  </si>
  <si>
    <t xml:space="preserve">  VER-755</t>
  </si>
  <si>
    <t xml:space="preserve"> HD-6356</t>
  </si>
  <si>
    <t xml:space="preserve">  VER-756</t>
  </si>
  <si>
    <t xml:space="preserve"> HD-6362</t>
  </si>
  <si>
    <t xml:space="preserve">  VER-757</t>
  </si>
  <si>
    <t xml:space="preserve"> 81 -</t>
  </si>
  <si>
    <t xml:space="preserve"> HD-6376</t>
  </si>
  <si>
    <t xml:space="preserve">  VER-758</t>
  </si>
  <si>
    <t xml:space="preserve"> HD-6377</t>
  </si>
  <si>
    <t xml:space="preserve">  VER-759</t>
  </si>
  <si>
    <t xml:space="preserve"> HD-6506</t>
  </si>
  <si>
    <t xml:space="preserve">  VER-760</t>
  </si>
  <si>
    <t xml:space="preserve"> HD-6507</t>
  </si>
  <si>
    <t xml:space="preserve">  VER-761</t>
  </si>
  <si>
    <t xml:space="preserve"> HD-6515</t>
  </si>
  <si>
    <t xml:space="preserve">  VER-763</t>
  </si>
  <si>
    <t xml:space="preserve"> HD-6522</t>
  </si>
  <si>
    <t xml:space="preserve">  VER-764</t>
  </si>
  <si>
    <t xml:space="preserve"> HD-6554</t>
  </si>
  <si>
    <t xml:space="preserve">  VER-765</t>
  </si>
  <si>
    <t xml:space="preserve"> HD-6556</t>
  </si>
  <si>
    <t xml:space="preserve">  VER-766</t>
  </si>
  <si>
    <t xml:space="preserve"> HD-6559</t>
  </si>
  <si>
    <t xml:space="preserve">  VER-767</t>
  </si>
  <si>
    <t xml:space="preserve"> HD-6564</t>
  </si>
  <si>
    <t xml:space="preserve">  VER-769</t>
  </si>
  <si>
    <t xml:space="preserve"> HD-6565</t>
  </si>
  <si>
    <t xml:space="preserve">  VER-770</t>
  </si>
  <si>
    <t xml:space="preserve"> HD-6566</t>
  </si>
  <si>
    <t xml:space="preserve">  VER-772</t>
  </si>
  <si>
    <t xml:space="preserve"> HD-6727</t>
  </si>
  <si>
    <t xml:space="preserve">  VER-773</t>
  </si>
  <si>
    <t xml:space="preserve"> HD-6729</t>
  </si>
  <si>
    <t xml:space="preserve">  VER-775</t>
  </si>
  <si>
    <t xml:space="preserve"> HD-6730</t>
  </si>
  <si>
    <t xml:space="preserve">  VER-777</t>
  </si>
  <si>
    <t xml:space="preserve"> HD-6805</t>
  </si>
  <si>
    <t xml:space="preserve">  VER-774</t>
  </si>
  <si>
    <t xml:space="preserve"> HD-6807</t>
  </si>
  <si>
    <t xml:space="preserve">  VER-778</t>
  </si>
  <si>
    <t xml:space="preserve"> HD-6892</t>
  </si>
  <si>
    <t xml:space="preserve">  VER-779</t>
  </si>
  <si>
    <t xml:space="preserve"> HD-6902</t>
  </si>
  <si>
    <t xml:space="preserve">  VER-781</t>
  </si>
  <si>
    <t xml:space="preserve"> HD-6907</t>
  </si>
  <si>
    <t xml:space="preserve">  VER-783</t>
  </si>
  <si>
    <t xml:space="preserve"> HD-6980</t>
  </si>
  <si>
    <t xml:space="preserve">  VER-785</t>
  </si>
  <si>
    <t xml:space="preserve"> 82 -</t>
  </si>
  <si>
    <t>+/- 2</t>
  </si>
  <si>
    <t xml:space="preserve"> HD-7012</t>
  </si>
  <si>
    <t xml:space="preserve">  VER-788</t>
  </si>
  <si>
    <t xml:space="preserve"> HD-7025</t>
  </si>
  <si>
    <t xml:space="preserve">  VER-790</t>
  </si>
  <si>
    <t xml:space="preserve"> HD-7321</t>
  </si>
  <si>
    <t xml:space="preserve">  VER-791</t>
  </si>
  <si>
    <t xml:space="preserve"> HD-7320</t>
  </si>
  <si>
    <t xml:space="preserve">  VER-792</t>
  </si>
  <si>
    <t xml:space="preserve"> HD-7322</t>
  </si>
  <si>
    <t xml:space="preserve">  VER-794</t>
  </si>
  <si>
    <t xml:space="preserve"> HD-7323</t>
  </si>
  <si>
    <t xml:space="preserve">  VER-795</t>
  </si>
  <si>
    <t xml:space="preserve"> HD-7308</t>
  </si>
  <si>
    <t xml:space="preserve">  VER-796</t>
  </si>
  <si>
    <t>+/-13</t>
  </si>
  <si>
    <t xml:space="preserve"> HD-7410</t>
  </si>
  <si>
    <t xml:space="preserve">  VER-797</t>
  </si>
  <si>
    <t xml:space="preserve"> HD-7415</t>
  </si>
  <si>
    <t xml:space="preserve">  VER-799</t>
  </si>
  <si>
    <t xml:space="preserve"> HD-7416</t>
  </si>
  <si>
    <t xml:space="preserve">  VER-800</t>
  </si>
  <si>
    <t xml:space="preserve"> HD-7417</t>
  </si>
  <si>
    <t xml:space="preserve">  VER-801</t>
  </si>
  <si>
    <t xml:space="preserve"> HD-7418</t>
  </si>
  <si>
    <t xml:space="preserve">  VER-802</t>
  </si>
  <si>
    <t xml:space="preserve"> HD-7546</t>
  </si>
  <si>
    <t xml:space="preserve">  VER-803</t>
  </si>
  <si>
    <t>+/- 3</t>
  </si>
  <si>
    <t xml:space="preserve"> HD-7559</t>
  </si>
  <si>
    <t xml:space="preserve">  VER-805</t>
  </si>
  <si>
    <t xml:space="preserve"> HD-7521</t>
  </si>
  <si>
    <t xml:space="preserve">  VER-807</t>
  </si>
  <si>
    <t xml:space="preserve"> HD-7560</t>
  </si>
  <si>
    <t xml:space="preserve">  VER-808</t>
  </si>
  <si>
    <t xml:space="preserve"> HD-7677</t>
  </si>
  <si>
    <t xml:space="preserve">  VER-810</t>
  </si>
  <si>
    <t xml:space="preserve"> HD-7669</t>
  </si>
  <si>
    <t xml:space="preserve">  VER-811</t>
  </si>
  <si>
    <t xml:space="preserve"> HD-7664</t>
  </si>
  <si>
    <t xml:space="preserve">  VER-813</t>
  </si>
  <si>
    <t xml:space="preserve"> HD-7678</t>
  </si>
  <si>
    <t xml:space="preserve">  VER-814</t>
  </si>
  <si>
    <t xml:space="preserve"> HD-7670</t>
  </si>
  <si>
    <t xml:space="preserve">  VER-815</t>
  </si>
  <si>
    <t xml:space="preserve"> HD-7821</t>
  </si>
  <si>
    <t xml:space="preserve">  VER-816</t>
  </si>
  <si>
    <t xml:space="preserve"> HD-7806</t>
  </si>
  <si>
    <t xml:space="preserve">  VER-812</t>
  </si>
  <si>
    <t xml:space="preserve"> 83 -</t>
  </si>
  <si>
    <t xml:space="preserve"> HD-7822</t>
  </si>
  <si>
    <t xml:space="preserve">  VER-822</t>
  </si>
  <si>
    <t xml:space="preserve"> HD-7907</t>
  </si>
  <si>
    <t xml:space="preserve">  VER-818</t>
  </si>
  <si>
    <t xml:space="preserve"> HD-7908</t>
  </si>
  <si>
    <t xml:space="preserve">  VER-819</t>
  </si>
  <si>
    <t xml:space="preserve"> HD-7909</t>
  </si>
  <si>
    <t xml:space="preserve">  VER-820</t>
  </si>
  <si>
    <t xml:space="preserve"> HD-7910</t>
  </si>
  <si>
    <t xml:space="preserve">  VER-824</t>
  </si>
  <si>
    <t xml:space="preserve"> HD-7923</t>
  </si>
  <si>
    <t xml:space="preserve">  VER-825</t>
  </si>
  <si>
    <t xml:space="preserve"> HD-8066</t>
  </si>
  <si>
    <t xml:space="preserve">  VER-826</t>
  </si>
  <si>
    <t xml:space="preserve"> HD-8067</t>
  </si>
  <si>
    <t xml:space="preserve">  VER-827</t>
  </si>
  <si>
    <t xml:space="preserve"> HD-8068</t>
  </si>
  <si>
    <t xml:space="preserve">  VER-828</t>
  </si>
  <si>
    <t xml:space="preserve"> HD-8069</t>
  </si>
  <si>
    <t xml:space="preserve">  VER-829</t>
  </si>
  <si>
    <t>moyenne janvier 1966</t>
  </si>
  <si>
    <t>moyenne année 1966</t>
  </si>
  <si>
    <t>durée de séjour</t>
  </si>
  <si>
    <t>durée sejour</t>
  </si>
  <si>
    <t>moyenne octobre 1968</t>
  </si>
  <si>
    <t>moyenne decembre 1967</t>
  </si>
  <si>
    <t>motyenne année 1968</t>
  </si>
  <si>
    <t xml:space="preserve"> Convolution (ppm)</t>
  </si>
  <si>
    <t>t</t>
  </si>
  <si>
    <t>Production nucleaire</t>
  </si>
  <si>
    <t>BP statistical</t>
  </si>
  <si>
    <t xml:space="preserve"> Cumul des emissions anthropiques (ppm)</t>
  </si>
  <si>
    <t xml:space="preserve">  Emissions anthropiques (ppm/an)</t>
  </si>
  <si>
    <r>
      <t xml:space="preserve"> </t>
    </r>
    <r>
      <rPr>
        <b/>
        <sz val="12"/>
        <color theme="1"/>
        <rFont val="Arial"/>
        <family val="2"/>
      </rPr>
      <t>Modèle IRF GIEC  CO</t>
    </r>
    <r>
      <rPr>
        <b/>
        <sz val="8"/>
        <color theme="1"/>
        <rFont val="Arial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</si>
</sst>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\ [$€-40C];[Red]\-#,##0.00\ [$€-40C]"/>
    <numFmt numFmtId="165" formatCode="0.000"/>
    <numFmt numFmtId="166" formatCode="0.0%"/>
    <numFmt numFmtId="167" formatCode="0.0"/>
    <numFmt numFmtId="168" formatCode="0.000%"/>
    <numFmt numFmtId="169" formatCode="0.000000"/>
  </numFmts>
  <fonts count="8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1"/>
      <color rgb="FF000000"/>
      <name val="Calibri"/>
      <family val="2"/>
    </font>
    <font>
      <b/>
      <i/>
      <sz val="16"/>
      <color rgb="FF000000"/>
      <name val="Calibri"/>
      <family val="2"/>
    </font>
    <font>
      <u/>
      <sz val="10"/>
      <color rgb="FF0000FF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FF0000"/>
      <name val="Arial"/>
      <family val="2"/>
    </font>
    <font>
      <sz val="11"/>
      <color rgb="FF000000"/>
      <name val="Arial"/>
      <family val="2"/>
    </font>
    <font>
      <u/>
      <sz val="11"/>
      <color rgb="FF0000FF"/>
      <name val="Calibri"/>
      <family val="2"/>
    </font>
    <font>
      <sz val="9"/>
      <color rgb="FF000000"/>
      <name val="Arial"/>
      <family val="2"/>
    </font>
    <font>
      <b/>
      <sz val="12"/>
      <color rgb="FF000000"/>
      <name val="Symbol"/>
      <family val="1"/>
      <charset val="2"/>
    </font>
    <font>
      <b/>
      <vertAlign val="superscript"/>
      <sz val="12"/>
      <color rgb="FF000000"/>
      <name val="Arial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8"/>
      <color rgb="FF000000"/>
      <name val="Arial"/>
      <family val="2"/>
    </font>
    <font>
      <b/>
      <sz val="11"/>
      <color rgb="FF0066CC"/>
      <name val="Calibri"/>
      <family val="2"/>
    </font>
    <font>
      <b/>
      <sz val="10"/>
      <color rgb="FF000000"/>
      <name val="Calibri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b/>
      <u/>
      <sz val="16"/>
      <color theme="10"/>
      <name val="Arial"/>
      <family val="2"/>
    </font>
    <font>
      <sz val="10"/>
      <color theme="0" tint="-0.14999847407452621"/>
      <name val="Arial"/>
      <family val="2"/>
    </font>
    <font>
      <sz val="10"/>
      <color theme="0" tint="-0.34998626667073579"/>
      <name val="Arial"/>
      <family val="2"/>
    </font>
    <font>
      <b/>
      <u/>
      <sz val="12"/>
      <color rgb="FF0000FF"/>
      <name val="Arial"/>
      <family val="2"/>
    </font>
    <font>
      <b/>
      <u/>
      <sz val="12"/>
      <color theme="10"/>
      <name val="Arial"/>
      <family val="2"/>
    </font>
    <font>
      <b/>
      <sz val="20"/>
      <color rgb="FFFF0000"/>
      <name val="Calibri"/>
      <family val="2"/>
    </font>
    <font>
      <sz val="8"/>
      <color theme="0" tint="-0.34998626667073579"/>
      <name val="Arial"/>
      <family val="2"/>
    </font>
    <font>
      <b/>
      <sz val="11"/>
      <color theme="1"/>
      <name val="Calibri"/>
      <family val="2"/>
      <scheme val="minor"/>
    </font>
    <font>
      <b/>
      <u/>
      <sz val="12"/>
      <color rgb="FF0000FF"/>
      <name val="Calibri"/>
      <family val="2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FF0000"/>
      <name val="Calibri"/>
      <family val="2"/>
    </font>
    <font>
      <b/>
      <sz val="12"/>
      <color theme="1"/>
      <name val="Arial"/>
      <family val="2"/>
    </font>
    <font>
      <sz val="10"/>
      <color rgb="FFFF0000"/>
      <name val="Arial"/>
      <family val="2"/>
    </font>
    <font>
      <sz val="10"/>
      <color rgb="FFFF3399"/>
      <name val="Arial"/>
      <family val="2"/>
    </font>
    <font>
      <b/>
      <sz val="18"/>
      <color rgb="FFFFFF00"/>
      <name val="Calibri"/>
      <family val="2"/>
    </font>
    <font>
      <b/>
      <sz val="14"/>
      <color rgb="FFEE7AF4"/>
      <name val="Calibri"/>
      <family val="2"/>
    </font>
    <font>
      <b/>
      <sz val="14"/>
      <color rgb="FFEE7AF4"/>
      <name val="Arial"/>
      <family val="2"/>
    </font>
    <font>
      <b/>
      <sz val="16"/>
      <color rgb="FF000000"/>
      <name val="Arial"/>
      <family val="2"/>
    </font>
    <font>
      <b/>
      <sz val="16"/>
      <color theme="1"/>
      <name val="Arial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sz val="16"/>
      <color rgb="FF000000"/>
      <name val="Arial"/>
      <family val="2"/>
    </font>
    <font>
      <b/>
      <sz val="16"/>
      <color rgb="FFEE7AF4"/>
      <name val="Arial"/>
      <family val="2"/>
    </font>
    <font>
      <sz val="16"/>
      <color theme="1"/>
      <name val="Arial"/>
      <family val="2"/>
    </font>
    <font>
      <b/>
      <i/>
      <sz val="16"/>
      <color rgb="FF000000"/>
      <name val="Arial"/>
      <family val="2"/>
    </font>
    <font>
      <b/>
      <i/>
      <sz val="16"/>
      <color rgb="FFEE7AF4"/>
      <name val="Arial"/>
      <family val="2"/>
    </font>
    <font>
      <i/>
      <sz val="16"/>
      <color rgb="FF000000"/>
      <name val="Arial"/>
      <family val="2"/>
    </font>
    <font>
      <sz val="14"/>
      <color rgb="FFFF0000"/>
      <name val="Arial"/>
      <family val="2"/>
    </font>
    <font>
      <sz val="16"/>
      <color rgb="FFFF0000"/>
      <name val="Arial"/>
      <family val="2"/>
    </font>
    <font>
      <b/>
      <sz val="14"/>
      <color rgb="FFFF0000"/>
      <name val="Arial"/>
      <family val="2"/>
    </font>
    <font>
      <b/>
      <sz val="8"/>
      <color theme="1"/>
      <name val="Arial"/>
      <family val="2"/>
    </font>
    <font>
      <sz val="14"/>
      <name val="Arial"/>
      <family val="2"/>
    </font>
    <font>
      <u/>
      <sz val="8"/>
      <color theme="10"/>
      <name val="Arial"/>
      <family val="2"/>
    </font>
    <font>
      <b/>
      <u/>
      <sz val="14"/>
      <color theme="10"/>
      <name val="Arial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indexed="8"/>
      <name val="Mangal"/>
      <family val="2"/>
    </font>
    <font>
      <sz val="10"/>
      <color indexed="9"/>
      <name val="Mangal"/>
      <family val="2"/>
    </font>
    <font>
      <sz val="10"/>
      <color indexed="10"/>
      <name val="Mangal"/>
      <family val="2"/>
    </font>
    <font>
      <sz val="10"/>
      <color indexed="23"/>
      <name val="Mangal"/>
      <family val="2"/>
    </font>
    <font>
      <sz val="10"/>
      <color indexed="17"/>
      <name val="Mangal"/>
      <family val="2"/>
    </font>
    <font>
      <sz val="10"/>
      <color indexed="19"/>
      <name val="Mangal"/>
      <family val="2"/>
    </font>
    <font>
      <sz val="10"/>
      <color indexed="63"/>
      <name val="Mangal"/>
      <family val="2"/>
    </font>
    <font>
      <sz val="10"/>
      <name val="Mangal"/>
      <family val="2"/>
    </font>
    <font>
      <b/>
      <u/>
      <sz val="14"/>
      <color rgb="FF0000FF"/>
      <name val="Arial"/>
      <family val="2"/>
    </font>
    <font>
      <i/>
      <sz val="1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  <charset val="1"/>
    </font>
    <font>
      <sz val="11"/>
      <name val="Arial"/>
      <family val="2"/>
    </font>
    <font>
      <sz val="12"/>
      <name val="Arial"/>
      <family val="2"/>
    </font>
    <font>
      <b/>
      <sz val="16"/>
      <color rgb="FFFF0000"/>
      <name val="Arial"/>
      <family val="2"/>
    </font>
    <font>
      <b/>
      <sz val="16"/>
      <color rgb="FF000000"/>
      <name val="Symbol"/>
      <family val="1"/>
      <charset val="2"/>
    </font>
    <font>
      <u/>
      <sz val="16"/>
      <color rgb="FF0000FF"/>
      <name val="Calibri"/>
      <family val="2"/>
    </font>
    <font>
      <sz val="10"/>
      <color rgb="FF000000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00"/>
        <bgColor rgb="FFFFFF6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rgb="FFDBEEF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rgb="FFFFCC00"/>
        <bgColor rgb="FFFFFF00"/>
      </patternFill>
    </fill>
    <fill>
      <patternFill patternType="solid">
        <fgColor rgb="FFFFFF99"/>
        <bgColor rgb="FFFFFF66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35">
    <xf numFmtId="0" fontId="0" fillId="0" borderId="0"/>
    <xf numFmtId="9" fontId="26" fillId="0" borderId="0" applyBorder="0" applyAlignment="0" applyProtection="0"/>
    <xf numFmtId="0" fontId="13" fillId="0" borderId="0" applyBorder="0" applyAlignment="0" applyProtection="0"/>
    <xf numFmtId="0" fontId="3" fillId="0" borderId="0" applyBorder="0" applyAlignment="0" applyProtection="0"/>
    <xf numFmtId="164" fontId="3" fillId="0" borderId="0" applyBorder="0" applyAlignment="0" applyProtection="0"/>
    <xf numFmtId="0" fontId="4" fillId="0" borderId="0" applyBorder="0" applyProtection="0">
      <alignment horizontal="center"/>
    </xf>
    <xf numFmtId="0" fontId="4" fillId="0" borderId="0" applyBorder="0" applyProtection="0">
      <alignment horizontal="center" textRotation="90"/>
    </xf>
    <xf numFmtId="0" fontId="5" fillId="0" borderId="0" applyBorder="0" applyAlignment="0" applyProtection="0"/>
    <xf numFmtId="0" fontId="6" fillId="0" borderId="0"/>
    <xf numFmtId="0" fontId="27" fillId="0" borderId="0"/>
    <xf numFmtId="9" fontId="27" fillId="0" borderId="0" applyFill="0" applyBorder="0" applyAlignment="0" applyProtection="0"/>
    <xf numFmtId="0" fontId="28" fillId="0" borderId="0" applyNumberFormat="0" applyFill="0" applyBorder="0" applyAlignment="0" applyProtection="0"/>
    <xf numFmtId="0" fontId="2" fillId="0" borderId="0"/>
    <xf numFmtId="0" fontId="1" fillId="0" borderId="0"/>
    <xf numFmtId="0" fontId="6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6" fillId="17" borderId="0" applyNumberFormat="0" applyBorder="0" applyAlignment="0" applyProtection="0"/>
    <xf numFmtId="0" fontId="68" fillId="18" borderId="0" applyNumberFormat="0" applyBorder="0" applyAlignment="0" applyProtection="0"/>
    <xf numFmtId="0" fontId="67" fillId="19" borderId="0" applyNumberFormat="0" applyBorder="0" applyAlignment="0" applyProtection="0"/>
    <xf numFmtId="0" fontId="69" fillId="0" borderId="0" applyNumberFormat="0" applyFill="0" applyBorder="0" applyAlignment="0" applyProtection="0"/>
    <xf numFmtId="0" fontId="70" fillId="20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71" fillId="21" borderId="0" applyNumberFormat="0" applyBorder="0" applyAlignment="0" applyProtection="0"/>
    <xf numFmtId="0" fontId="27" fillId="0" borderId="0"/>
    <xf numFmtId="0" fontId="72" fillId="21" borderId="26" applyNumberFormat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7" fillId="0" borderId="0"/>
    <xf numFmtId="0" fontId="77" fillId="0" borderId="0"/>
  </cellStyleXfs>
  <cellXfs count="203">
    <xf numFmtId="0" fontId="0" fillId="0" borderId="0" xfId="0"/>
    <xf numFmtId="0" fontId="6" fillId="0" borderId="0" xfId="8"/>
    <xf numFmtId="0" fontId="6" fillId="0" borderId="2" xfId="8" applyBorder="1" applyAlignment="1">
      <alignment horizontal="center"/>
    </xf>
    <xf numFmtId="0" fontId="21" fillId="0" borderId="0" xfId="0" applyFont="1" applyAlignment="1">
      <alignment horizontal="center"/>
    </xf>
    <xf numFmtId="169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10" fontId="9" fillId="0" borderId="2" xfId="0" applyNumberFormat="1" applyFont="1" applyBorder="1" applyAlignment="1">
      <alignment horizontal="center"/>
    </xf>
    <xf numFmtId="166" fontId="11" fillId="0" borderId="2" xfId="0" applyNumberFormat="1" applyFont="1" applyBorder="1" applyAlignment="1">
      <alignment horizontal="center"/>
    </xf>
    <xf numFmtId="168" fontId="23" fillId="0" borderId="2" xfId="0" applyNumberFormat="1" applyFont="1" applyBorder="1" applyAlignment="1">
      <alignment horizontal="center"/>
    </xf>
    <xf numFmtId="168" fontId="9" fillId="0" borderId="2" xfId="0" applyNumberFormat="1" applyFont="1" applyBorder="1" applyAlignment="1">
      <alignment horizontal="center"/>
    </xf>
    <xf numFmtId="9" fontId="12" fillId="0" borderId="2" xfId="0" applyNumberFormat="1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29" fillId="0" borderId="0" xfId="11" applyFont="1"/>
    <xf numFmtId="0" fontId="7" fillId="5" borderId="1" xfId="8" applyFont="1" applyFill="1" applyBorder="1" applyAlignment="1">
      <alignment horizontal="center" vertical="center" wrapText="1"/>
    </xf>
    <xf numFmtId="0" fontId="8" fillId="5" borderId="0" xfId="8" applyFont="1" applyFill="1" applyAlignment="1">
      <alignment horizontal="center"/>
    </xf>
    <xf numFmtId="0" fontId="30" fillId="0" borderId="0" xfId="8" applyFont="1"/>
    <xf numFmtId="0" fontId="7" fillId="6" borderId="2" xfId="8" applyFont="1" applyFill="1" applyBorder="1" applyAlignment="1">
      <alignment horizontal="center" vertical="center" wrapText="1"/>
    </xf>
    <xf numFmtId="0" fontId="7" fillId="5" borderId="2" xfId="8" applyFont="1" applyFill="1" applyBorder="1" applyAlignment="1">
      <alignment horizontal="center" vertical="center" wrapText="1"/>
    </xf>
    <xf numFmtId="0" fontId="6" fillId="6" borderId="2" xfId="8" applyFill="1" applyBorder="1" applyAlignment="1">
      <alignment horizontal="center"/>
    </xf>
    <xf numFmtId="165" fontId="6" fillId="7" borderId="2" xfId="8" applyNumberFormat="1" applyFill="1" applyBorder="1" applyAlignment="1">
      <alignment horizontal="center"/>
    </xf>
    <xf numFmtId="2" fontId="6" fillId="8" borderId="2" xfId="8" applyNumberFormat="1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15" fillId="2" borderId="12" xfId="0" applyFont="1" applyFill="1" applyBorder="1" applyAlignment="1">
      <alignment horizontal="center"/>
    </xf>
    <xf numFmtId="0" fontId="14" fillId="2" borderId="13" xfId="0" applyFont="1" applyFill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6" fillId="9" borderId="0" xfId="8" applyFill="1"/>
    <xf numFmtId="9" fontId="25" fillId="9" borderId="0" xfId="1" applyFont="1" applyFill="1" applyAlignment="1">
      <alignment horizontal="center"/>
    </xf>
    <xf numFmtId="165" fontId="6" fillId="0" borderId="2" xfId="8" applyNumberFormat="1" applyBorder="1" applyAlignment="1">
      <alignment horizontal="center"/>
    </xf>
    <xf numFmtId="9" fontId="6" fillId="9" borderId="0" xfId="8" applyNumberFormat="1" applyFill="1"/>
    <xf numFmtId="0" fontId="6" fillId="6" borderId="1" xfId="8" applyFill="1" applyBorder="1" applyAlignment="1">
      <alignment horizontal="center"/>
    </xf>
    <xf numFmtId="165" fontId="0" fillId="0" borderId="0" xfId="0" applyNumberFormat="1"/>
    <xf numFmtId="165" fontId="0" fillId="7" borderId="0" xfId="0" applyNumberFormat="1" applyFill="1" applyAlignment="1">
      <alignment horizontal="center"/>
    </xf>
    <xf numFmtId="0" fontId="13" fillId="0" borderId="0" xfId="2"/>
    <xf numFmtId="0" fontId="0" fillId="0" borderId="0" xfId="0" applyAlignment="1">
      <alignment horizontal="center"/>
    </xf>
    <xf numFmtId="0" fontId="7" fillId="0" borderId="0" xfId="8" applyFont="1"/>
    <xf numFmtId="0" fontId="32" fillId="9" borderId="0" xfId="2" applyFont="1" applyFill="1" applyAlignment="1">
      <alignment horizontal="left"/>
    </xf>
    <xf numFmtId="0" fontId="6" fillId="9" borderId="0" xfId="8" applyFill="1" applyAlignment="1">
      <alignment horizontal="left"/>
    </xf>
    <xf numFmtId="0" fontId="6" fillId="11" borderId="0" xfId="8" applyFill="1" applyAlignment="1">
      <alignment horizontal="center"/>
    </xf>
    <xf numFmtId="0" fontId="6" fillId="0" borderId="0" xfId="8" applyAlignment="1">
      <alignment horizontal="center"/>
    </xf>
    <xf numFmtId="0" fontId="33" fillId="7" borderId="0" xfId="11" applyFont="1" applyFill="1" applyAlignment="1">
      <alignment horizontal="left"/>
    </xf>
    <xf numFmtId="0" fontId="6" fillId="7" borderId="0" xfId="8" applyFill="1" applyAlignment="1">
      <alignment horizontal="left"/>
    </xf>
    <xf numFmtId="9" fontId="34" fillId="11" borderId="0" xfId="1" applyFont="1" applyFill="1" applyAlignment="1">
      <alignment horizontal="center"/>
    </xf>
    <xf numFmtId="0" fontId="31" fillId="7" borderId="0" xfId="8" applyFont="1" applyFill="1" applyAlignment="1">
      <alignment horizontal="center"/>
    </xf>
    <xf numFmtId="0" fontId="35" fillId="7" borderId="0" xfId="8" applyFont="1" applyFill="1" applyAlignment="1">
      <alignment horizontal="center"/>
    </xf>
    <xf numFmtId="0" fontId="6" fillId="9" borderId="2" xfId="8" applyFill="1" applyBorder="1" applyAlignment="1">
      <alignment horizontal="center" vertical="center" wrapText="1"/>
    </xf>
    <xf numFmtId="9" fontId="6" fillId="7" borderId="0" xfId="8" applyNumberFormat="1" applyFill="1" applyAlignment="1">
      <alignment horizontal="center" vertical="center" wrapText="1"/>
    </xf>
    <xf numFmtId="0" fontId="6" fillId="0" borderId="0" xfId="8" applyAlignment="1">
      <alignment horizontal="center" vertical="center" wrapText="1"/>
    </xf>
    <xf numFmtId="9" fontId="26" fillId="0" borderId="0" xfId="1"/>
    <xf numFmtId="0" fontId="37" fillId="0" borderId="0" xfId="2" applyFont="1" applyBorder="1" applyAlignment="1" applyProtection="1">
      <alignment vertical="center"/>
    </xf>
    <xf numFmtId="0" fontId="6" fillId="12" borderId="0" xfId="8" applyFont="1" applyFill="1" applyAlignment="1">
      <alignment wrapText="1"/>
    </xf>
    <xf numFmtId="0" fontId="7" fillId="2" borderId="0" xfId="8" applyFont="1" applyFill="1" applyAlignment="1">
      <alignment wrapText="1"/>
    </xf>
    <xf numFmtId="0" fontId="6" fillId="2" borderId="0" xfId="8" applyFont="1" applyFill="1" applyAlignment="1">
      <alignment wrapText="1"/>
    </xf>
    <xf numFmtId="0" fontId="6" fillId="0" borderId="0" xfId="8" applyFont="1" applyAlignment="1">
      <alignment horizontal="center"/>
    </xf>
    <xf numFmtId="49" fontId="6" fillId="0" borderId="0" xfId="8" applyNumberFormat="1" applyFont="1" applyAlignment="1">
      <alignment horizontal="center"/>
    </xf>
    <xf numFmtId="0" fontId="7" fillId="0" borderId="0" xfId="8" applyFont="1" applyAlignment="1">
      <alignment horizontal="center"/>
    </xf>
    <xf numFmtId="0" fontId="8" fillId="6" borderId="0" xfId="8" applyFont="1" applyFill="1"/>
    <xf numFmtId="2" fontId="8" fillId="6" borderId="0" xfId="8" applyNumberFormat="1" applyFont="1" applyFill="1"/>
    <xf numFmtId="0" fontId="2" fillId="0" borderId="0" xfId="12"/>
    <xf numFmtId="11" fontId="2" fillId="0" borderId="0" xfId="12" applyNumberFormat="1"/>
    <xf numFmtId="0" fontId="38" fillId="0" borderId="0" xfId="12" applyFont="1" applyAlignment="1">
      <alignment horizontal="center"/>
    </xf>
    <xf numFmtId="2" fontId="36" fillId="6" borderId="0" xfId="12" applyNumberFormat="1" applyFont="1" applyFill="1" applyAlignment="1">
      <alignment horizontal="center"/>
    </xf>
    <xf numFmtId="0" fontId="36" fillId="6" borderId="0" xfId="12" applyFont="1" applyFill="1" applyAlignment="1">
      <alignment horizontal="center"/>
    </xf>
    <xf numFmtId="0" fontId="6" fillId="6" borderId="0" xfId="8" applyFill="1" applyBorder="1" applyAlignment="1">
      <alignment horizontal="center"/>
    </xf>
    <xf numFmtId="0" fontId="0" fillId="6" borderId="0" xfId="0" applyFill="1"/>
    <xf numFmtId="0" fontId="39" fillId="6" borderId="19" xfId="12" applyFont="1" applyFill="1" applyBorder="1" applyAlignment="1">
      <alignment horizontal="center"/>
    </xf>
    <xf numFmtId="0" fontId="38" fillId="6" borderId="20" xfId="12" applyFont="1" applyFill="1" applyBorder="1" applyAlignment="1">
      <alignment horizontal="center"/>
    </xf>
    <xf numFmtId="0" fontId="2" fillId="13" borderId="21" xfId="12" applyFill="1" applyBorder="1"/>
    <xf numFmtId="0" fontId="2" fillId="13" borderId="0" xfId="12" applyFill="1"/>
    <xf numFmtId="0" fontId="36" fillId="6" borderId="0" xfId="12" applyFont="1" applyFill="1"/>
    <xf numFmtId="1" fontId="36" fillId="6" borderId="19" xfId="12" applyNumberFormat="1" applyFont="1" applyFill="1" applyBorder="1"/>
    <xf numFmtId="0" fontId="36" fillId="6" borderId="20" xfId="12" applyFont="1" applyFill="1" applyBorder="1"/>
    <xf numFmtId="9" fontId="40" fillId="6" borderId="21" xfId="1" applyFont="1" applyFill="1" applyBorder="1" applyAlignment="1">
      <alignment horizontal="center"/>
    </xf>
    <xf numFmtId="9" fontId="2" fillId="0" borderId="0" xfId="12" applyNumberFormat="1"/>
    <xf numFmtId="165" fontId="6" fillId="6" borderId="2" xfId="8" applyNumberFormat="1" applyFill="1" applyBorder="1" applyAlignment="1">
      <alignment horizontal="center"/>
    </xf>
    <xf numFmtId="2" fontId="6" fillId="6" borderId="2" xfId="8" applyNumberFormat="1" applyFill="1" applyBorder="1" applyAlignment="1">
      <alignment horizontal="center"/>
    </xf>
    <xf numFmtId="0" fontId="6" fillId="10" borderId="2" xfId="8" applyFill="1" applyBorder="1" applyAlignment="1">
      <alignment horizontal="center"/>
    </xf>
    <xf numFmtId="0" fontId="7" fillId="10" borderId="2" xfId="8" applyFont="1" applyFill="1" applyBorder="1" applyAlignment="1">
      <alignment horizontal="center"/>
    </xf>
    <xf numFmtId="165" fontId="7" fillId="7" borderId="2" xfId="8" applyNumberFormat="1" applyFont="1" applyFill="1" applyBorder="1" applyAlignment="1">
      <alignment horizontal="center"/>
    </xf>
    <xf numFmtId="2" fontId="7" fillId="8" borderId="2" xfId="8" applyNumberFormat="1" applyFont="1" applyFill="1" applyBorder="1" applyAlignment="1">
      <alignment horizontal="center"/>
    </xf>
    <xf numFmtId="0" fontId="0" fillId="10" borderId="0" xfId="0" applyFill="1"/>
    <xf numFmtId="0" fontId="23" fillId="4" borderId="4" xfId="8" applyFont="1" applyFill="1" applyBorder="1" applyAlignment="1">
      <alignment horizontal="center"/>
    </xf>
    <xf numFmtId="0" fontId="7" fillId="6" borderId="0" xfId="8" applyFont="1" applyFill="1" applyAlignment="1">
      <alignment horizontal="center"/>
    </xf>
    <xf numFmtId="9" fontId="26" fillId="0" borderId="0" xfId="1" applyAlignment="1">
      <alignment horizontal="center"/>
    </xf>
    <xf numFmtId="165" fontId="6" fillId="0" borderId="0" xfId="8" applyNumberFormat="1"/>
    <xf numFmtId="0" fontId="7" fillId="5" borderId="22" xfId="8" applyFont="1" applyFill="1" applyBorder="1" applyAlignment="1">
      <alignment horizontal="center" vertical="center" wrapText="1"/>
    </xf>
    <xf numFmtId="165" fontId="6" fillId="3" borderId="22" xfId="8" applyNumberFormat="1" applyFill="1" applyBorder="1" applyAlignment="1">
      <alignment horizontal="center"/>
    </xf>
    <xf numFmtId="165" fontId="7" fillId="6" borderId="22" xfId="8" applyNumberFormat="1" applyFont="1" applyFill="1" applyBorder="1" applyAlignment="1">
      <alignment horizontal="center"/>
    </xf>
    <xf numFmtId="165" fontId="7" fillId="3" borderId="22" xfId="8" applyNumberFormat="1" applyFont="1" applyFill="1" applyBorder="1" applyAlignment="1">
      <alignment horizontal="center"/>
    </xf>
    <xf numFmtId="165" fontId="6" fillId="6" borderId="22" xfId="8" applyNumberFormat="1" applyFill="1" applyBorder="1" applyAlignment="1">
      <alignment horizontal="center"/>
    </xf>
    <xf numFmtId="0" fontId="7" fillId="6" borderId="10" xfId="8" applyFont="1" applyFill="1" applyBorder="1" applyAlignment="1">
      <alignment horizontal="center" vertical="center" wrapText="1"/>
    </xf>
    <xf numFmtId="0" fontId="6" fillId="0" borderId="10" xfId="8" applyBorder="1" applyAlignment="1">
      <alignment horizontal="center"/>
    </xf>
    <xf numFmtId="0" fontId="6" fillId="10" borderId="0" xfId="8" applyFill="1" applyBorder="1"/>
    <xf numFmtId="0" fontId="7" fillId="10" borderId="0" xfId="8" applyFont="1" applyFill="1" applyBorder="1" applyAlignment="1">
      <alignment horizontal="center" vertical="center" wrapText="1"/>
    </xf>
    <xf numFmtId="165" fontId="6" fillId="10" borderId="0" xfId="8" applyNumberFormat="1" applyFill="1" applyBorder="1" applyAlignment="1">
      <alignment horizontal="center"/>
    </xf>
    <xf numFmtId="165" fontId="7" fillId="10" borderId="0" xfId="8" applyNumberFormat="1" applyFont="1" applyFill="1" applyBorder="1" applyAlignment="1">
      <alignment horizontal="center"/>
    </xf>
    <xf numFmtId="0" fontId="42" fillId="4" borderId="0" xfId="8" applyFont="1" applyFill="1" applyAlignment="1">
      <alignment horizontal="center"/>
    </xf>
    <xf numFmtId="0" fontId="30" fillId="0" borderId="0" xfId="8" applyFont="1" applyAlignment="1">
      <alignment horizontal="center"/>
    </xf>
    <xf numFmtId="0" fontId="6" fillId="0" borderId="23" xfId="8" applyBorder="1" applyAlignment="1">
      <alignment horizontal="center"/>
    </xf>
    <xf numFmtId="0" fontId="6" fillId="4" borderId="3" xfId="8" applyFont="1" applyFill="1" applyBorder="1" applyAlignment="1">
      <alignment horizontal="center" vertical="center" wrapText="1"/>
    </xf>
    <xf numFmtId="0" fontId="6" fillId="6" borderId="9" xfId="8" applyFill="1" applyBorder="1" applyAlignment="1">
      <alignment horizontal="center"/>
    </xf>
    <xf numFmtId="0" fontId="6" fillId="0" borderId="9" xfId="8" applyBorder="1" applyAlignment="1">
      <alignment horizontal="center"/>
    </xf>
    <xf numFmtId="0" fontId="6" fillId="10" borderId="9" xfId="8" applyFill="1" applyBorder="1" applyAlignment="1">
      <alignment horizontal="center"/>
    </xf>
    <xf numFmtId="165" fontId="42" fillId="6" borderId="2" xfId="8" applyNumberFormat="1" applyFont="1" applyFill="1" applyBorder="1" applyAlignment="1">
      <alignment horizontal="center"/>
    </xf>
    <xf numFmtId="165" fontId="42" fillId="0" borderId="0" xfId="8" applyNumberFormat="1" applyFont="1" applyAlignment="1">
      <alignment horizontal="center"/>
    </xf>
    <xf numFmtId="165" fontId="42" fillId="0" borderId="2" xfId="8" applyNumberFormat="1" applyFont="1" applyBorder="1" applyAlignment="1">
      <alignment horizontal="center"/>
    </xf>
    <xf numFmtId="165" fontId="42" fillId="6" borderId="0" xfId="8" applyNumberFormat="1" applyFont="1" applyFill="1" applyAlignment="1">
      <alignment horizontal="center"/>
    </xf>
    <xf numFmtId="0" fontId="43" fillId="4" borderId="5" xfId="8" applyFont="1" applyFill="1" applyBorder="1" applyAlignment="1">
      <alignment horizontal="center"/>
    </xf>
    <xf numFmtId="167" fontId="43" fillId="0" borderId="8" xfId="8" applyNumberFormat="1" applyFont="1" applyBorder="1" applyAlignment="1">
      <alignment horizontal="center"/>
    </xf>
    <xf numFmtId="9" fontId="44" fillId="11" borderId="0" xfId="1" applyFont="1" applyFill="1" applyAlignment="1">
      <alignment horizontal="center"/>
    </xf>
    <xf numFmtId="167" fontId="43" fillId="0" borderId="0" xfId="8" applyNumberFormat="1" applyFont="1" applyAlignment="1">
      <alignment horizontal="center"/>
    </xf>
    <xf numFmtId="167" fontId="43" fillId="6" borderId="0" xfId="8" applyNumberFormat="1" applyFont="1" applyFill="1" applyAlignment="1">
      <alignment horizontal="center"/>
    </xf>
    <xf numFmtId="0" fontId="43" fillId="6" borderId="8" xfId="8" applyFont="1" applyFill="1" applyBorder="1" applyAlignment="1">
      <alignment horizontal="center"/>
    </xf>
    <xf numFmtId="0" fontId="43" fillId="6" borderId="0" xfId="8" applyFont="1" applyFill="1" applyAlignment="1">
      <alignment horizontal="center"/>
    </xf>
    <xf numFmtId="0" fontId="6" fillId="6" borderId="0" xfId="8" applyFill="1"/>
    <xf numFmtId="166" fontId="26" fillId="0" borderId="0" xfId="1" applyNumberFormat="1"/>
    <xf numFmtId="9" fontId="45" fillId="6" borderId="0" xfId="1" applyNumberFormat="1" applyFont="1" applyFill="1" applyAlignment="1">
      <alignment horizontal="center"/>
    </xf>
    <xf numFmtId="167" fontId="46" fillId="6" borderId="0" xfId="8" applyNumberFormat="1" applyFont="1" applyFill="1" applyAlignment="1">
      <alignment horizontal="center"/>
    </xf>
    <xf numFmtId="9" fontId="46" fillId="6" borderId="0" xfId="8" applyNumberFormat="1" applyFont="1" applyFill="1" applyAlignment="1">
      <alignment horizontal="center"/>
    </xf>
    <xf numFmtId="0" fontId="48" fillId="10" borderId="2" xfId="0" applyFont="1" applyFill="1" applyBorder="1" applyAlignment="1">
      <alignment horizontal="center"/>
    </xf>
    <xf numFmtId="0" fontId="50" fillId="4" borderId="2" xfId="0" applyFont="1" applyFill="1" applyBorder="1" applyAlignment="1">
      <alignment horizontal="center" wrapText="1"/>
    </xf>
    <xf numFmtId="0" fontId="51" fillId="10" borderId="0" xfId="0" applyFont="1" applyFill="1"/>
    <xf numFmtId="0" fontId="51" fillId="10" borderId="2" xfId="0" applyFont="1" applyFill="1" applyBorder="1" applyAlignment="1">
      <alignment horizontal="center"/>
    </xf>
    <xf numFmtId="0" fontId="52" fillId="4" borderId="2" xfId="0" applyFont="1" applyFill="1" applyBorder="1" applyAlignment="1">
      <alignment horizontal="center"/>
    </xf>
    <xf numFmtId="0" fontId="52" fillId="10" borderId="2" xfId="0" applyFont="1" applyFill="1" applyBorder="1" applyAlignment="1">
      <alignment horizontal="center"/>
    </xf>
    <xf numFmtId="0" fontId="51" fillId="4" borderId="2" xfId="0" applyFont="1" applyFill="1" applyBorder="1" applyAlignment="1">
      <alignment horizontal="center"/>
    </xf>
    <xf numFmtId="0" fontId="47" fillId="4" borderId="2" xfId="0" applyFont="1" applyFill="1" applyBorder="1" applyAlignment="1">
      <alignment horizontal="center"/>
    </xf>
    <xf numFmtId="0" fontId="54" fillId="14" borderId="2" xfId="0" applyFont="1" applyFill="1" applyBorder="1" applyAlignment="1">
      <alignment horizontal="center"/>
    </xf>
    <xf numFmtId="0" fontId="55" fillId="14" borderId="2" xfId="0" applyFont="1" applyFill="1" applyBorder="1" applyAlignment="1">
      <alignment horizontal="center"/>
    </xf>
    <xf numFmtId="0" fontId="56" fillId="14" borderId="2" xfId="0" applyFont="1" applyFill="1" applyBorder="1" applyAlignment="1">
      <alignment horizontal="center"/>
    </xf>
    <xf numFmtId="0" fontId="57" fillId="10" borderId="2" xfId="0" applyFont="1" applyFill="1" applyBorder="1" applyAlignment="1">
      <alignment horizontal="center"/>
    </xf>
    <xf numFmtId="0" fontId="24" fillId="10" borderId="0" xfId="0" applyFont="1" applyFill="1"/>
    <xf numFmtId="1" fontId="59" fillId="10" borderId="2" xfId="0" applyNumberFormat="1" applyFont="1" applyFill="1" applyBorder="1" applyAlignment="1">
      <alignment horizontal="center"/>
    </xf>
    <xf numFmtId="0" fontId="59" fillId="10" borderId="2" xfId="0" applyFont="1" applyFill="1" applyBorder="1" applyAlignment="1">
      <alignment horizontal="center"/>
    </xf>
    <xf numFmtId="0" fontId="6" fillId="10" borderId="0" xfId="8" applyFill="1"/>
    <xf numFmtId="166" fontId="59" fillId="10" borderId="2" xfId="1" applyNumberFormat="1" applyFont="1" applyFill="1" applyBorder="1" applyAlignment="1">
      <alignment horizontal="center"/>
    </xf>
    <xf numFmtId="2" fontId="49" fillId="10" borderId="0" xfId="0" applyNumberFormat="1" applyFont="1" applyFill="1" applyAlignment="1">
      <alignment horizontal="center"/>
    </xf>
    <xf numFmtId="0" fontId="53" fillId="10" borderId="0" xfId="0" applyFont="1" applyFill="1"/>
    <xf numFmtId="0" fontId="58" fillId="10" borderId="0" xfId="0" applyFont="1" applyFill="1"/>
    <xf numFmtId="9" fontId="8" fillId="10" borderId="0" xfId="8" applyNumberFormat="1" applyFont="1" applyFill="1" applyBorder="1" applyAlignment="1">
      <alignment horizontal="center"/>
    </xf>
    <xf numFmtId="0" fontId="61" fillId="9" borderId="0" xfId="8" applyFont="1" applyFill="1" applyAlignment="1">
      <alignment horizontal="left"/>
    </xf>
    <xf numFmtId="0" fontId="61" fillId="7" borderId="0" xfId="8" applyFont="1" applyFill="1" applyAlignment="1">
      <alignment horizontal="left"/>
    </xf>
    <xf numFmtId="0" fontId="61" fillId="7" borderId="0" xfId="8" applyFont="1" applyFill="1" applyAlignment="1">
      <alignment horizontal="center" vertical="center" wrapText="1"/>
    </xf>
    <xf numFmtId="0" fontId="61" fillId="0" borderId="0" xfId="8" applyFont="1" applyAlignment="1">
      <alignment horizontal="center"/>
    </xf>
    <xf numFmtId="165" fontId="61" fillId="0" borderId="0" xfId="8" applyNumberFormat="1" applyFont="1" applyAlignment="1">
      <alignment horizontal="center"/>
    </xf>
    <xf numFmtId="0" fontId="49" fillId="6" borderId="2" xfId="0" applyFont="1" applyFill="1" applyBorder="1" applyAlignment="1">
      <alignment horizontal="center"/>
    </xf>
    <xf numFmtId="167" fontId="50" fillId="6" borderId="2" xfId="0" applyNumberFormat="1" applyFont="1" applyFill="1" applyBorder="1" applyAlignment="1">
      <alignment horizontal="center"/>
    </xf>
    <xf numFmtId="17" fontId="50" fillId="10" borderId="3" xfId="0" applyNumberFormat="1" applyFont="1" applyFill="1" applyBorder="1" applyAlignment="1">
      <alignment horizontal="center"/>
    </xf>
    <xf numFmtId="17" fontId="50" fillId="10" borderId="24" xfId="0" applyNumberFormat="1" applyFont="1" applyFill="1" applyBorder="1" applyAlignment="1">
      <alignment horizontal="center"/>
    </xf>
    <xf numFmtId="17" fontId="50" fillId="10" borderId="5" xfId="0" applyNumberFormat="1" applyFont="1" applyFill="1" applyBorder="1" applyAlignment="1">
      <alignment horizontal="center"/>
    </xf>
    <xf numFmtId="0" fontId="49" fillId="10" borderId="10" xfId="0" applyFont="1" applyFill="1" applyBorder="1" applyAlignment="1">
      <alignment horizontal="center"/>
    </xf>
    <xf numFmtId="0" fontId="49" fillId="10" borderId="2" xfId="0" applyFont="1" applyFill="1" applyBorder="1" applyAlignment="1">
      <alignment horizontal="center"/>
    </xf>
    <xf numFmtId="0" fontId="50" fillId="10" borderId="6" xfId="0" applyFont="1" applyFill="1" applyBorder="1" applyAlignment="1">
      <alignment horizontal="center"/>
    </xf>
    <xf numFmtId="0" fontId="50" fillId="10" borderId="25" xfId="0" applyFont="1" applyFill="1" applyBorder="1" applyAlignment="1">
      <alignment horizontal="center"/>
    </xf>
    <xf numFmtId="0" fontId="50" fillId="10" borderId="7" xfId="0" applyFont="1" applyFill="1" applyBorder="1" applyAlignment="1">
      <alignment horizontal="center"/>
    </xf>
    <xf numFmtId="0" fontId="1" fillId="0" borderId="0" xfId="13" applyAlignment="1">
      <alignment horizontal="center"/>
    </xf>
    <xf numFmtId="0" fontId="63" fillId="0" borderId="0" xfId="14" applyFont="1" applyAlignment="1" applyProtection="1"/>
    <xf numFmtId="0" fontId="1" fillId="0" borderId="0" xfId="13"/>
    <xf numFmtId="0" fontId="59" fillId="0" borderId="0" xfId="13" applyFont="1" applyAlignment="1">
      <alignment horizontal="center"/>
    </xf>
    <xf numFmtId="9" fontId="64" fillId="0" borderId="0" xfId="13" applyNumberFormat="1" applyFont="1" applyAlignment="1">
      <alignment horizontal="left"/>
    </xf>
    <xf numFmtId="9" fontId="39" fillId="6" borderId="0" xfId="15" applyFont="1" applyFill="1"/>
    <xf numFmtId="0" fontId="65" fillId="6" borderId="0" xfId="13" applyFont="1" applyFill="1" applyAlignment="1">
      <alignment horizontal="center"/>
    </xf>
    <xf numFmtId="1" fontId="1" fillId="0" borderId="0" xfId="13" applyNumberFormat="1" applyAlignment="1">
      <alignment horizontal="center"/>
    </xf>
    <xf numFmtId="0" fontId="1" fillId="0" borderId="0" xfId="13" applyFont="1"/>
    <xf numFmtId="167" fontId="1" fillId="0" borderId="0" xfId="13" applyNumberFormat="1" applyFont="1" applyAlignment="1">
      <alignment horizontal="center"/>
    </xf>
    <xf numFmtId="0" fontId="0" fillId="6" borderId="0" xfId="13" applyFont="1" applyFill="1"/>
    <xf numFmtId="0" fontId="74" fillId="0" borderId="0" xfId="7" applyFont="1" applyBorder="1" applyAlignment="1" applyProtection="1"/>
    <xf numFmtId="0" fontId="75" fillId="22" borderId="0" xfId="8" applyFont="1" applyFill="1"/>
    <xf numFmtId="49" fontId="75" fillId="22" borderId="0" xfId="8" applyNumberFormat="1" applyFont="1" applyFill="1"/>
    <xf numFmtId="0" fontId="76" fillId="2" borderId="0" xfId="8" applyFont="1" applyFill="1" applyAlignment="1">
      <alignment horizontal="center"/>
    </xf>
    <xf numFmtId="49" fontId="6" fillId="0" borderId="0" xfId="8" applyNumberFormat="1" applyFont="1"/>
    <xf numFmtId="2" fontId="7" fillId="23" borderId="0" xfId="8" applyNumberFormat="1" applyFont="1" applyFill="1" applyAlignment="1">
      <alignment horizontal="center"/>
    </xf>
    <xf numFmtId="0" fontId="7" fillId="23" borderId="0" xfId="8" applyFont="1" applyFill="1" applyAlignment="1">
      <alignment horizontal="center"/>
    </xf>
    <xf numFmtId="0" fontId="76" fillId="6" borderId="0" xfId="8" applyFont="1" applyFill="1"/>
    <xf numFmtId="0" fontId="78" fillId="6" borderId="0" xfId="8" applyFont="1" applyFill="1"/>
    <xf numFmtId="167" fontId="76" fillId="6" borderId="0" xfId="8" applyNumberFormat="1" applyFont="1" applyFill="1" applyAlignment="1">
      <alignment horizontal="center"/>
    </xf>
    <xf numFmtId="0" fontId="78" fillId="0" borderId="0" xfId="8" applyFont="1"/>
    <xf numFmtId="0" fontId="79" fillId="6" borderId="0" xfId="8" applyFont="1" applyFill="1"/>
    <xf numFmtId="0" fontId="79" fillId="0" borderId="0" xfId="8" applyFont="1"/>
    <xf numFmtId="167" fontId="8" fillId="6" borderId="0" xfId="8" applyNumberFormat="1" applyFont="1" applyFill="1" applyAlignment="1">
      <alignment horizontal="center"/>
    </xf>
    <xf numFmtId="0" fontId="57" fillId="6" borderId="0" xfId="8" applyFont="1" applyFill="1"/>
    <xf numFmtId="167" fontId="80" fillId="6" borderId="0" xfId="8" applyNumberFormat="1" applyFont="1" applyFill="1" applyAlignment="1">
      <alignment horizontal="center"/>
    </xf>
    <xf numFmtId="0" fontId="80" fillId="6" borderId="0" xfId="8" applyFont="1" applyFill="1"/>
    <xf numFmtId="0" fontId="7" fillId="0" borderId="0" xfId="8" applyFont="1" applyFill="1" applyAlignment="1">
      <alignment horizontal="center"/>
    </xf>
    <xf numFmtId="0" fontId="7" fillId="10" borderId="0" xfId="8" applyFont="1" applyFill="1" applyAlignment="1">
      <alignment horizontal="center"/>
    </xf>
    <xf numFmtId="0" fontId="6" fillId="6" borderId="0" xfId="8" applyFont="1" applyFill="1" applyAlignment="1">
      <alignment horizontal="center"/>
    </xf>
    <xf numFmtId="0" fontId="6" fillId="0" borderId="0" xfId="8" applyFont="1" applyFill="1" applyAlignment="1">
      <alignment horizontal="center"/>
    </xf>
    <xf numFmtId="1" fontId="59" fillId="6" borderId="0" xfId="8" applyNumberFormat="1" applyFont="1" applyFill="1" applyAlignment="1">
      <alignment horizontal="center"/>
    </xf>
    <xf numFmtId="0" fontId="6" fillId="10" borderId="0" xfId="8" applyFont="1" applyFill="1" applyAlignment="1">
      <alignment horizontal="center"/>
    </xf>
    <xf numFmtId="0" fontId="81" fillId="0" borderId="0" xfId="0" applyFont="1" applyAlignment="1">
      <alignment horizontal="center"/>
    </xf>
    <xf numFmtId="0" fontId="9" fillId="6" borderId="0" xfId="0" applyFont="1" applyFill="1" applyAlignment="1">
      <alignment horizontal="center"/>
    </xf>
    <xf numFmtId="0" fontId="18" fillId="6" borderId="0" xfId="0" applyFont="1" applyFill="1" applyAlignment="1">
      <alignment horizontal="center"/>
    </xf>
    <xf numFmtId="167" fontId="18" fillId="6" borderId="0" xfId="0" applyNumberFormat="1" applyFont="1" applyFill="1" applyAlignment="1">
      <alignment horizontal="center"/>
    </xf>
    <xf numFmtId="0" fontId="82" fillId="0" borderId="0" xfId="2" applyFont="1" applyBorder="1" applyAlignment="1" applyProtection="1">
      <alignment vertical="center"/>
    </xf>
    <xf numFmtId="0" fontId="83" fillId="6" borderId="0" xfId="0" applyFont="1" applyFill="1" applyAlignment="1">
      <alignment horizontal="center" wrapText="1"/>
    </xf>
    <xf numFmtId="0" fontId="83" fillId="6" borderId="0" xfId="0" applyFont="1" applyFill="1" applyAlignment="1">
      <alignment horizontal="center"/>
    </xf>
  </cellXfs>
  <cellStyles count="35">
    <cellStyle name="Accent" xfId="16"/>
    <cellStyle name="Accent 1" xfId="17"/>
    <cellStyle name="Accent 2" xfId="18"/>
    <cellStyle name="Accent 3" xfId="19"/>
    <cellStyle name="Bad" xfId="20"/>
    <cellStyle name="En-tête" xfId="5"/>
    <cellStyle name="Error" xfId="21"/>
    <cellStyle name="Footnote" xfId="22"/>
    <cellStyle name="Good" xfId="23"/>
    <cellStyle name="Heading" xfId="24"/>
    <cellStyle name="Heading 1" xfId="25"/>
    <cellStyle name="Heading 2" xfId="26"/>
    <cellStyle name="Lien hypertexte" xfId="2" builtinId="8"/>
    <cellStyle name="Lien hypertexte 2" xfId="7"/>
    <cellStyle name="Lien hypertexte 2 2" xfId="11"/>
    <cellStyle name="Lien hypertexte 3" xfId="14"/>
    <cellStyle name="Neutral" xfId="27"/>
    <cellStyle name="Normal" xfId="0" builtinId="0"/>
    <cellStyle name="Normal 2" xfId="8"/>
    <cellStyle name="Normal 3" xfId="9"/>
    <cellStyle name="Normal 4" xfId="12"/>
    <cellStyle name="Normal 4 2" xfId="13"/>
    <cellStyle name="Normal 4 3" xfId="34"/>
    <cellStyle name="Normal 5" xfId="28"/>
    <cellStyle name="Normal 6" xfId="33"/>
    <cellStyle name="Note" xfId="29"/>
    <cellStyle name="Pourcentage" xfId="1" builtinId="5"/>
    <cellStyle name="Pourcentage 2" xfId="10"/>
    <cellStyle name="Pourcentage 3" xfId="15"/>
    <cellStyle name="Résultat" xfId="3"/>
    <cellStyle name="Résultat2" xfId="4"/>
    <cellStyle name="Status" xfId="30"/>
    <cellStyle name="Text" xfId="31"/>
    <cellStyle name="Titre1" xfId="6"/>
    <cellStyle name="Warning" xfId="32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66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EEECE1"/>
      <rgbColor rgb="FF993366"/>
      <rgbColor rgb="FFF2F2F2"/>
      <rgbColor rgb="FFCCFFFF"/>
      <rgbColor rgb="FF660066"/>
      <rgbColor rgb="FFFF8080"/>
      <rgbColor rgb="FF0066CC"/>
      <rgbColor rgb="FFCCCCFF"/>
      <rgbColor rgb="FF000080"/>
      <rgbColor rgb="FFFF00FF"/>
      <rgbColor rgb="FFFFFF66"/>
      <rgbColor rgb="FF00FFFF"/>
      <rgbColor rgb="FF800080"/>
      <rgbColor rgb="FF800000"/>
      <rgbColor rgb="FF008080"/>
      <rgbColor rgb="FF0000FF"/>
      <rgbColor rgb="FF00CCFF"/>
      <rgbColor rgb="FFDBEEF4"/>
      <rgbColor rgb="FFEAEDAD"/>
      <rgbColor rgb="FFFFFF99"/>
      <rgbColor rgb="FF99CCFF"/>
      <rgbColor rgb="FFFF99CC"/>
      <rgbColor rgb="FFDDDDDD"/>
      <rgbColor rgb="FFDDD9C3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E42BED"/>
      <color rgb="FFEE7AF4"/>
      <color rgb="FFFF9900"/>
      <color rgb="FFFF3399"/>
      <color rgb="FF00487E"/>
      <color rgb="FF57D3FF"/>
      <color rgb="FFE6B9B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37638708328187E-2"/>
          <c:y val="5.1400544998436319E-2"/>
          <c:w val="0.87271127127558723"/>
          <c:h val="0.83261956838728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'MLO annuel'!$B$3</c:f>
              <c:strCache>
                <c:ptCount val="1"/>
                <c:pt idx="0">
                  <c:v>  [CO2] (ppm) MLO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'MLO annuel'!$A$4:$A$59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annuel'!$B$4:$B$59</c:f>
              <c:numCache>
                <c:formatCode>General</c:formatCode>
                <c:ptCount val="56"/>
                <c:pt idx="0">
                  <c:v>315.97000000000003</c:v>
                </c:pt>
                <c:pt idx="1">
                  <c:v>316.91000000000003</c:v>
                </c:pt>
                <c:pt idx="2">
                  <c:v>317.64</c:v>
                </c:pt>
                <c:pt idx="3">
                  <c:v>318.45</c:v>
                </c:pt>
                <c:pt idx="4">
                  <c:v>318.99</c:v>
                </c:pt>
                <c:pt idx="5">
                  <c:v>319.62</c:v>
                </c:pt>
                <c:pt idx="6">
                  <c:v>320.04000000000002</c:v>
                </c:pt>
                <c:pt idx="7">
                  <c:v>321.38</c:v>
                </c:pt>
                <c:pt idx="8">
                  <c:v>322.16000000000003</c:v>
                </c:pt>
                <c:pt idx="9">
                  <c:v>323.04000000000002</c:v>
                </c:pt>
                <c:pt idx="10">
                  <c:v>324.62</c:v>
                </c:pt>
                <c:pt idx="11">
                  <c:v>325.68</c:v>
                </c:pt>
                <c:pt idx="12">
                  <c:v>326.32</c:v>
                </c:pt>
                <c:pt idx="13">
                  <c:v>327.45</c:v>
                </c:pt>
                <c:pt idx="14">
                  <c:v>329.68</c:v>
                </c:pt>
                <c:pt idx="15">
                  <c:v>330.18</c:v>
                </c:pt>
                <c:pt idx="16">
                  <c:v>331.11</c:v>
                </c:pt>
                <c:pt idx="17">
                  <c:v>332.04</c:v>
                </c:pt>
                <c:pt idx="18">
                  <c:v>333.83</c:v>
                </c:pt>
                <c:pt idx="19">
                  <c:v>335.4</c:v>
                </c:pt>
                <c:pt idx="20">
                  <c:v>336.84</c:v>
                </c:pt>
                <c:pt idx="21">
                  <c:v>338.75</c:v>
                </c:pt>
                <c:pt idx="22">
                  <c:v>340.11</c:v>
                </c:pt>
                <c:pt idx="23">
                  <c:v>341.45</c:v>
                </c:pt>
                <c:pt idx="24">
                  <c:v>343.05</c:v>
                </c:pt>
                <c:pt idx="25">
                  <c:v>344.65</c:v>
                </c:pt>
                <c:pt idx="26">
                  <c:v>346.12</c:v>
                </c:pt>
                <c:pt idx="27">
                  <c:v>347.42</c:v>
                </c:pt>
                <c:pt idx="28">
                  <c:v>349.19</c:v>
                </c:pt>
                <c:pt idx="29">
                  <c:v>351.57</c:v>
                </c:pt>
                <c:pt idx="30">
                  <c:v>353.12</c:v>
                </c:pt>
                <c:pt idx="31">
                  <c:v>354.39</c:v>
                </c:pt>
                <c:pt idx="32">
                  <c:v>355.61</c:v>
                </c:pt>
                <c:pt idx="33">
                  <c:v>356.45</c:v>
                </c:pt>
                <c:pt idx="34">
                  <c:v>357.1</c:v>
                </c:pt>
                <c:pt idx="35">
                  <c:v>358.83</c:v>
                </c:pt>
                <c:pt idx="36">
                  <c:v>360.82</c:v>
                </c:pt>
                <c:pt idx="37">
                  <c:v>362.61</c:v>
                </c:pt>
                <c:pt idx="38">
                  <c:v>363.73</c:v>
                </c:pt>
                <c:pt idx="39">
                  <c:v>366.7</c:v>
                </c:pt>
                <c:pt idx="40">
                  <c:v>368.38</c:v>
                </c:pt>
                <c:pt idx="41">
                  <c:v>369.55</c:v>
                </c:pt>
                <c:pt idx="42">
                  <c:v>371.14</c:v>
                </c:pt>
                <c:pt idx="43">
                  <c:v>373.28</c:v>
                </c:pt>
                <c:pt idx="44">
                  <c:v>375.8</c:v>
                </c:pt>
                <c:pt idx="45">
                  <c:v>377.52</c:v>
                </c:pt>
                <c:pt idx="46">
                  <c:v>379.8</c:v>
                </c:pt>
                <c:pt idx="47">
                  <c:v>381.9</c:v>
                </c:pt>
                <c:pt idx="48">
                  <c:v>383.79</c:v>
                </c:pt>
                <c:pt idx="49">
                  <c:v>385.6</c:v>
                </c:pt>
                <c:pt idx="50">
                  <c:v>387.43</c:v>
                </c:pt>
                <c:pt idx="51">
                  <c:v>389.9</c:v>
                </c:pt>
                <c:pt idx="52">
                  <c:v>391.65</c:v>
                </c:pt>
                <c:pt idx="53">
                  <c:v>393.85</c:v>
                </c:pt>
                <c:pt idx="54">
                  <c:v>396.52</c:v>
                </c:pt>
                <c:pt idx="55">
                  <c:v>398.65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'MLO annuel'!$C$3</c:f>
              <c:strCache>
                <c:ptCount val="1"/>
                <c:pt idx="0">
                  <c:v>cumul anthropique depuis 1958 (ppm)</c:v>
                </c:pt>
              </c:strCache>
            </c:strRef>
          </c:tx>
          <c:marker>
            <c:symbol val="none"/>
          </c:marker>
          <c:xVal>
            <c:numRef>
              <c:f>'MLO annuel'!$A$4:$A$59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annuel'!$C$4:$C$59</c:f>
              <c:numCache>
                <c:formatCode>0.000</c:formatCode>
                <c:ptCount val="56"/>
                <c:pt idx="0">
                  <c:v>1.1575471698113209</c:v>
                </c:pt>
                <c:pt idx="1">
                  <c:v>2.3693396226415091</c:v>
                </c:pt>
                <c:pt idx="2">
                  <c:v>3.5863207547169806</c:v>
                </c:pt>
                <c:pt idx="3">
                  <c:v>4.853301886792452</c:v>
                </c:pt>
                <c:pt idx="4">
                  <c:v>6.189622641509434</c:v>
                </c:pt>
                <c:pt idx="5">
                  <c:v>7.6023584905660382</c:v>
                </c:pt>
                <c:pt idx="6">
                  <c:v>9.0787735849056599</c:v>
                </c:pt>
                <c:pt idx="7">
                  <c:v>10.629716981132075</c:v>
                </c:pt>
                <c:pt idx="8">
                  <c:v>12.230188679245282</c:v>
                </c:pt>
                <c:pt idx="9">
                  <c:v>13.912264150943395</c:v>
                </c:pt>
                <c:pt idx="10">
                  <c:v>15.695283018867924</c:v>
                </c:pt>
                <c:pt idx="11">
                  <c:v>17.60707547169811</c:v>
                </c:pt>
                <c:pt idx="12">
                  <c:v>19.591981132075468</c:v>
                </c:pt>
                <c:pt idx="13">
                  <c:v>21.656132075471696</c:v>
                </c:pt>
                <c:pt idx="14">
                  <c:v>23.832547169811317</c:v>
                </c:pt>
                <c:pt idx="15">
                  <c:v>26.013207547169806</c:v>
                </c:pt>
                <c:pt idx="16">
                  <c:v>28.181132075471691</c:v>
                </c:pt>
                <c:pt idx="17">
                  <c:v>30.4754716981132</c:v>
                </c:pt>
                <c:pt idx="18">
                  <c:v>32.841509433962258</c:v>
                </c:pt>
                <c:pt idx="19">
                  <c:v>35.234905660377351</c:v>
                </c:pt>
                <c:pt idx="20">
                  <c:v>37.761792452830186</c:v>
                </c:pt>
                <c:pt idx="21">
                  <c:v>40.262264150943395</c:v>
                </c:pt>
                <c:pt idx="22">
                  <c:v>42.685849056603772</c:v>
                </c:pt>
                <c:pt idx="23">
                  <c:v>45.088679245283011</c:v>
                </c:pt>
                <c:pt idx="24">
                  <c:v>47.482547169811319</c:v>
                </c:pt>
                <c:pt idx="25">
                  <c:v>49.9627358490566</c:v>
                </c:pt>
                <c:pt idx="26">
                  <c:v>52.517924528301883</c:v>
                </c:pt>
                <c:pt idx="27">
                  <c:v>55.151415094339619</c:v>
                </c:pt>
                <c:pt idx="28">
                  <c:v>57.851886792452824</c:v>
                </c:pt>
                <c:pt idx="29">
                  <c:v>60.651886792452821</c:v>
                </c:pt>
                <c:pt idx="30">
                  <c:v>63.513207547169806</c:v>
                </c:pt>
                <c:pt idx="31">
                  <c:v>66.378301886792457</c:v>
                </c:pt>
                <c:pt idx="32">
                  <c:v>69.275471698113208</c:v>
                </c:pt>
                <c:pt idx="33">
                  <c:v>72.142452830188674</c:v>
                </c:pt>
                <c:pt idx="34">
                  <c:v>75.005660377358481</c:v>
                </c:pt>
                <c:pt idx="35">
                  <c:v>77.917924528301882</c:v>
                </c:pt>
                <c:pt idx="36">
                  <c:v>80.891981132075472</c:v>
                </c:pt>
                <c:pt idx="37">
                  <c:v>83.933490566037747</c:v>
                </c:pt>
                <c:pt idx="38">
                  <c:v>87.025943396226424</c:v>
                </c:pt>
                <c:pt idx="39">
                  <c:v>90.127830188679255</c:v>
                </c:pt>
                <c:pt idx="40">
                  <c:v>93.22264150943397</c:v>
                </c:pt>
                <c:pt idx="41">
                  <c:v>96.398584905660385</c:v>
                </c:pt>
                <c:pt idx="42">
                  <c:v>99.65000000000002</c:v>
                </c:pt>
                <c:pt idx="43">
                  <c:v>102.9490566037736</c:v>
                </c:pt>
                <c:pt idx="44">
                  <c:v>106.42830188679247</c:v>
                </c:pt>
                <c:pt idx="45">
                  <c:v>110.0806603773585</c:v>
                </c:pt>
                <c:pt idx="46">
                  <c:v>113.8740566037736</c:v>
                </c:pt>
                <c:pt idx="47">
                  <c:v>117.80613207547172</c:v>
                </c:pt>
                <c:pt idx="48">
                  <c:v>121.8169811320755</c:v>
                </c:pt>
                <c:pt idx="49">
                  <c:v>125.95660377358493</c:v>
                </c:pt>
                <c:pt idx="50">
                  <c:v>130.05896226415098</c:v>
                </c:pt>
                <c:pt idx="51">
                  <c:v>134.36462264150947</c:v>
                </c:pt>
                <c:pt idx="52">
                  <c:v>138.84716981132078</c:v>
                </c:pt>
                <c:pt idx="53">
                  <c:v>143.40990566037738</c:v>
                </c:pt>
                <c:pt idx="54">
                  <c:v>148.01981132075474</c:v>
                </c:pt>
                <c:pt idx="55">
                  <c:v>152.66839622641513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8864"/>
        <c:axId val="143187968"/>
      </c:scatterChart>
      <c:valAx>
        <c:axId val="85228864"/>
        <c:scaling>
          <c:orientation val="minMax"/>
          <c:max val="2015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43187968"/>
        <c:crosses val="autoZero"/>
        <c:crossBetween val="midCat"/>
      </c:valAx>
      <c:valAx>
        <c:axId val="143187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rgbClr val="00B050"/>
                </a:solidFill>
              </a:defRPr>
            </a:pPr>
            <a:endParaRPr lang="fr-FR"/>
          </a:p>
        </c:txPr>
        <c:crossAx val="852288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905680227471567"/>
          <c:y val="0.34182487605716005"/>
          <c:w val="0.40048174753724247"/>
          <c:h val="0.27931321084864424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511000988719113E-2"/>
          <c:y val="6.901905124541155E-2"/>
          <c:w val="0.90122409162201345"/>
          <c:h val="0.878467557692801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'MLO versus CDIAC'!$B$3</c:f>
              <c:strCache>
                <c:ptCount val="1"/>
                <c:pt idx="0">
                  <c:v>  [CO2]  en moyenne annuelle  MLO (ppm)</c:v>
                </c:pt>
              </c:strCache>
            </c:strRef>
          </c:tx>
          <c:spPr>
            <a:ln w="571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'MLO versus CDIAC'!$A$4:$A$59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CDIAC'!$B$4:$B$59</c:f>
              <c:numCache>
                <c:formatCode>General</c:formatCode>
                <c:ptCount val="56"/>
                <c:pt idx="0">
                  <c:v>315.97000000000003</c:v>
                </c:pt>
                <c:pt idx="1">
                  <c:v>316.91000000000003</c:v>
                </c:pt>
                <c:pt idx="2">
                  <c:v>317.64</c:v>
                </c:pt>
                <c:pt idx="3">
                  <c:v>318.45</c:v>
                </c:pt>
                <c:pt idx="4">
                  <c:v>318.99</c:v>
                </c:pt>
                <c:pt idx="5">
                  <c:v>319.62</c:v>
                </c:pt>
                <c:pt idx="6">
                  <c:v>320.04000000000002</c:v>
                </c:pt>
                <c:pt idx="7">
                  <c:v>321.38</c:v>
                </c:pt>
                <c:pt idx="8">
                  <c:v>322.16000000000003</c:v>
                </c:pt>
                <c:pt idx="9">
                  <c:v>323.04000000000002</c:v>
                </c:pt>
                <c:pt idx="10">
                  <c:v>324.62</c:v>
                </c:pt>
                <c:pt idx="11">
                  <c:v>325.68</c:v>
                </c:pt>
                <c:pt idx="12">
                  <c:v>326.32</c:v>
                </c:pt>
                <c:pt idx="13">
                  <c:v>327.45</c:v>
                </c:pt>
                <c:pt idx="14">
                  <c:v>329.68</c:v>
                </c:pt>
                <c:pt idx="15">
                  <c:v>330.18</c:v>
                </c:pt>
                <c:pt idx="16">
                  <c:v>331.11</c:v>
                </c:pt>
                <c:pt idx="17">
                  <c:v>332.04</c:v>
                </c:pt>
                <c:pt idx="18">
                  <c:v>333.83</c:v>
                </c:pt>
                <c:pt idx="19">
                  <c:v>335.4</c:v>
                </c:pt>
                <c:pt idx="20">
                  <c:v>336.84</c:v>
                </c:pt>
                <c:pt idx="21">
                  <c:v>338.75</c:v>
                </c:pt>
                <c:pt idx="22">
                  <c:v>340.11</c:v>
                </c:pt>
                <c:pt idx="23">
                  <c:v>341.45</c:v>
                </c:pt>
                <c:pt idx="24">
                  <c:v>343.05</c:v>
                </c:pt>
                <c:pt idx="25">
                  <c:v>344.65</c:v>
                </c:pt>
                <c:pt idx="26">
                  <c:v>346.12</c:v>
                </c:pt>
                <c:pt idx="27">
                  <c:v>347.42</c:v>
                </c:pt>
                <c:pt idx="28">
                  <c:v>349.19</c:v>
                </c:pt>
                <c:pt idx="29">
                  <c:v>351.57</c:v>
                </c:pt>
                <c:pt idx="30">
                  <c:v>353.12</c:v>
                </c:pt>
                <c:pt idx="31">
                  <c:v>354.39</c:v>
                </c:pt>
                <c:pt idx="32">
                  <c:v>355.61</c:v>
                </c:pt>
                <c:pt idx="33">
                  <c:v>356.45</c:v>
                </c:pt>
                <c:pt idx="34">
                  <c:v>357.1</c:v>
                </c:pt>
                <c:pt idx="35">
                  <c:v>358.83</c:v>
                </c:pt>
                <c:pt idx="36">
                  <c:v>360.82</c:v>
                </c:pt>
                <c:pt idx="37">
                  <c:v>362.61</c:v>
                </c:pt>
                <c:pt idx="38">
                  <c:v>363.73</c:v>
                </c:pt>
                <c:pt idx="39">
                  <c:v>366.7</c:v>
                </c:pt>
                <c:pt idx="40">
                  <c:v>368.38</c:v>
                </c:pt>
                <c:pt idx="41">
                  <c:v>369.55</c:v>
                </c:pt>
                <c:pt idx="42">
                  <c:v>371.14</c:v>
                </c:pt>
                <c:pt idx="43">
                  <c:v>373.28</c:v>
                </c:pt>
                <c:pt idx="44">
                  <c:v>375.8</c:v>
                </c:pt>
                <c:pt idx="45">
                  <c:v>377.52</c:v>
                </c:pt>
                <c:pt idx="46">
                  <c:v>379.8</c:v>
                </c:pt>
                <c:pt idx="47">
                  <c:v>381.9</c:v>
                </c:pt>
                <c:pt idx="48">
                  <c:v>383.79</c:v>
                </c:pt>
                <c:pt idx="49">
                  <c:v>385.6</c:v>
                </c:pt>
                <c:pt idx="50">
                  <c:v>387.43</c:v>
                </c:pt>
                <c:pt idx="51">
                  <c:v>389.9</c:v>
                </c:pt>
                <c:pt idx="52">
                  <c:v>391.65</c:v>
                </c:pt>
                <c:pt idx="53">
                  <c:v>393.85</c:v>
                </c:pt>
                <c:pt idx="54">
                  <c:v>396.52</c:v>
                </c:pt>
                <c:pt idx="55">
                  <c:v>398.65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'MLO versus CDIAC'!$D$3</c:f>
              <c:strCache>
                <c:ptCount val="1"/>
                <c:pt idx="0">
                  <c:v> Cumul des emissions anthropiques (ppm)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'MLO versus CDIAC'!$A$4:$A$59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CDIAC'!$D$4:$D$59</c:f>
              <c:numCache>
                <c:formatCode>0.000</c:formatCode>
                <c:ptCount val="56"/>
                <c:pt idx="0">
                  <c:v>1.1575471698113207</c:v>
                </c:pt>
                <c:pt idx="1">
                  <c:v>2.3693396226415091</c:v>
                </c:pt>
                <c:pt idx="2">
                  <c:v>3.5863207547169811</c:v>
                </c:pt>
                <c:pt idx="3">
                  <c:v>4.8533018867924529</c:v>
                </c:pt>
                <c:pt idx="4">
                  <c:v>6.189622641509434</c:v>
                </c:pt>
                <c:pt idx="5">
                  <c:v>7.6023584905660382</c:v>
                </c:pt>
                <c:pt idx="6">
                  <c:v>9.0787735849056617</c:v>
                </c:pt>
                <c:pt idx="7">
                  <c:v>10.629716981132077</c:v>
                </c:pt>
                <c:pt idx="8">
                  <c:v>12.230188679245284</c:v>
                </c:pt>
                <c:pt idx="9">
                  <c:v>13.912264150943397</c:v>
                </c:pt>
                <c:pt idx="10">
                  <c:v>15.695283018867926</c:v>
                </c:pt>
                <c:pt idx="11">
                  <c:v>17.607075471698113</c:v>
                </c:pt>
                <c:pt idx="12">
                  <c:v>19.591981132075471</c:v>
                </c:pt>
                <c:pt idx="13">
                  <c:v>21.656132075471696</c:v>
                </c:pt>
                <c:pt idx="14">
                  <c:v>23.83254716981132</c:v>
                </c:pt>
                <c:pt idx="15">
                  <c:v>26.013207547169813</c:v>
                </c:pt>
                <c:pt idx="16">
                  <c:v>28.181132075471702</c:v>
                </c:pt>
                <c:pt idx="17">
                  <c:v>30.475471698113211</c:v>
                </c:pt>
                <c:pt idx="18">
                  <c:v>32.841509433962266</c:v>
                </c:pt>
                <c:pt idx="19">
                  <c:v>35.234905660377358</c:v>
                </c:pt>
                <c:pt idx="20">
                  <c:v>37.761792452830186</c:v>
                </c:pt>
                <c:pt idx="21">
                  <c:v>40.262264150943395</c:v>
                </c:pt>
                <c:pt idx="22">
                  <c:v>42.685849056603772</c:v>
                </c:pt>
                <c:pt idx="23">
                  <c:v>45.088679245283018</c:v>
                </c:pt>
                <c:pt idx="24">
                  <c:v>47.482547169811319</c:v>
                </c:pt>
                <c:pt idx="25">
                  <c:v>49.9627358490566</c:v>
                </c:pt>
                <c:pt idx="26">
                  <c:v>52.517924528301883</c:v>
                </c:pt>
                <c:pt idx="27">
                  <c:v>55.151415094339619</c:v>
                </c:pt>
                <c:pt idx="28">
                  <c:v>57.851886792452824</c:v>
                </c:pt>
                <c:pt idx="29">
                  <c:v>60.651886792452821</c:v>
                </c:pt>
                <c:pt idx="30">
                  <c:v>63.513207547169799</c:v>
                </c:pt>
                <c:pt idx="31">
                  <c:v>66.378301886792443</c:v>
                </c:pt>
                <c:pt idx="32">
                  <c:v>69.275471698113193</c:v>
                </c:pt>
                <c:pt idx="33">
                  <c:v>72.14245283018866</c:v>
                </c:pt>
                <c:pt idx="34">
                  <c:v>75.005660377358467</c:v>
                </c:pt>
                <c:pt idx="35">
                  <c:v>77.917924528301867</c:v>
                </c:pt>
                <c:pt idx="36">
                  <c:v>80.891981132075458</c:v>
                </c:pt>
                <c:pt idx="37">
                  <c:v>83.933490566037719</c:v>
                </c:pt>
                <c:pt idx="38">
                  <c:v>87.025943396226396</c:v>
                </c:pt>
                <c:pt idx="39">
                  <c:v>90.127830188679226</c:v>
                </c:pt>
                <c:pt idx="40">
                  <c:v>93.222641509433942</c:v>
                </c:pt>
                <c:pt idx="41">
                  <c:v>96.398584905660357</c:v>
                </c:pt>
                <c:pt idx="42">
                  <c:v>99.649999999999977</c:v>
                </c:pt>
                <c:pt idx="43">
                  <c:v>102.94905660377356</c:v>
                </c:pt>
                <c:pt idx="44">
                  <c:v>106.42830188679243</c:v>
                </c:pt>
                <c:pt idx="45">
                  <c:v>110.08066037735847</c:v>
                </c:pt>
                <c:pt idx="46">
                  <c:v>113.87405660377357</c:v>
                </c:pt>
                <c:pt idx="47">
                  <c:v>117.80613207547168</c:v>
                </c:pt>
                <c:pt idx="48">
                  <c:v>121.81698113207545</c:v>
                </c:pt>
                <c:pt idx="49">
                  <c:v>125.95660377358489</c:v>
                </c:pt>
                <c:pt idx="50">
                  <c:v>130.05896226415092</c:v>
                </c:pt>
                <c:pt idx="51">
                  <c:v>134.36462264150941</c:v>
                </c:pt>
                <c:pt idx="52">
                  <c:v>138.84716981132073</c:v>
                </c:pt>
                <c:pt idx="53">
                  <c:v>143.40990566037732</c:v>
                </c:pt>
                <c:pt idx="54">
                  <c:v>148.01981132075468</c:v>
                </c:pt>
                <c:pt idx="55">
                  <c:v>152.66839622641507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17344"/>
        <c:axId val="145431872"/>
      </c:scatterChart>
      <c:scatterChart>
        <c:scatterStyle val="smoothMarker"/>
        <c:varyColors val="0"/>
        <c:ser>
          <c:idx val="1"/>
          <c:order val="1"/>
          <c:tx>
            <c:strRef>
              <c:f>'MLO versus CDIAC'!$C$3</c:f>
              <c:strCache>
                <c:ptCount val="1"/>
                <c:pt idx="0">
                  <c:v>  Emissions anthropiques (ppm/an)</c:v>
                </c:pt>
              </c:strCache>
            </c:strRef>
          </c:tx>
          <c:spPr>
            <a:ln w="571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'MLO versus CDIAC'!$A$4:$A$59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CDIAC'!$C$4:$C$59</c:f>
              <c:numCache>
                <c:formatCode>0.000</c:formatCode>
                <c:ptCount val="56"/>
                <c:pt idx="0">
                  <c:v>1.1575471698113207</c:v>
                </c:pt>
                <c:pt idx="1">
                  <c:v>1.2117924528301887</c:v>
                </c:pt>
                <c:pt idx="2">
                  <c:v>1.2169811320754718</c:v>
                </c:pt>
                <c:pt idx="3">
                  <c:v>1.2669811320754718</c:v>
                </c:pt>
                <c:pt idx="4">
                  <c:v>1.3363207547169811</c:v>
                </c:pt>
                <c:pt idx="5">
                  <c:v>1.4127358490566038</c:v>
                </c:pt>
                <c:pt idx="6">
                  <c:v>1.4764150943396226</c:v>
                </c:pt>
                <c:pt idx="7">
                  <c:v>1.5509433962264152</c:v>
                </c:pt>
                <c:pt idx="8">
                  <c:v>1.6004716981132074</c:v>
                </c:pt>
                <c:pt idx="9">
                  <c:v>1.6820754716981132</c:v>
                </c:pt>
                <c:pt idx="10">
                  <c:v>1.7830188679245282</c:v>
                </c:pt>
                <c:pt idx="11">
                  <c:v>1.9117924528301886</c:v>
                </c:pt>
                <c:pt idx="12">
                  <c:v>1.9849056603773585</c:v>
                </c:pt>
                <c:pt idx="13">
                  <c:v>2.0641509433962266</c:v>
                </c:pt>
                <c:pt idx="14">
                  <c:v>2.1764150943396228</c:v>
                </c:pt>
                <c:pt idx="15">
                  <c:v>2.1806603773584907</c:v>
                </c:pt>
                <c:pt idx="16">
                  <c:v>2.1679245283018869</c:v>
                </c:pt>
                <c:pt idx="17">
                  <c:v>2.2943396226415094</c:v>
                </c:pt>
                <c:pt idx="18">
                  <c:v>2.3660377358490567</c:v>
                </c:pt>
                <c:pt idx="19">
                  <c:v>2.3933962264150943</c:v>
                </c:pt>
                <c:pt idx="20">
                  <c:v>2.5268867924528302</c:v>
                </c:pt>
                <c:pt idx="21">
                  <c:v>2.5004716981132074</c:v>
                </c:pt>
                <c:pt idx="22">
                  <c:v>2.4235849056603773</c:v>
                </c:pt>
                <c:pt idx="23">
                  <c:v>2.4028301886792454</c:v>
                </c:pt>
                <c:pt idx="24">
                  <c:v>2.3938679245283021</c:v>
                </c:pt>
                <c:pt idx="25">
                  <c:v>2.4801886792452832</c:v>
                </c:pt>
                <c:pt idx="26">
                  <c:v>2.5551886792452829</c:v>
                </c:pt>
                <c:pt idx="27">
                  <c:v>2.6334905660377359</c:v>
                </c:pt>
                <c:pt idx="28">
                  <c:v>2.7004716981132075</c:v>
                </c:pt>
                <c:pt idx="29">
                  <c:v>2.8</c:v>
                </c:pt>
                <c:pt idx="30">
                  <c:v>2.861320754716981</c:v>
                </c:pt>
                <c:pt idx="31">
                  <c:v>2.8650943396226416</c:v>
                </c:pt>
                <c:pt idx="32">
                  <c:v>2.8971698113207549</c:v>
                </c:pt>
                <c:pt idx="33">
                  <c:v>2.8669811320754719</c:v>
                </c:pt>
                <c:pt idx="34">
                  <c:v>2.8632075471698113</c:v>
                </c:pt>
                <c:pt idx="35">
                  <c:v>2.9122641509433964</c:v>
                </c:pt>
                <c:pt idx="36">
                  <c:v>2.9740566037735849</c:v>
                </c:pt>
                <c:pt idx="37">
                  <c:v>3.0415094339622644</c:v>
                </c:pt>
                <c:pt idx="38">
                  <c:v>3.0924528301886793</c:v>
                </c:pt>
                <c:pt idx="39">
                  <c:v>3.1018867924528304</c:v>
                </c:pt>
                <c:pt idx="40">
                  <c:v>3.094811320754717</c:v>
                </c:pt>
                <c:pt idx="41">
                  <c:v>3.175943396226415</c:v>
                </c:pt>
                <c:pt idx="42">
                  <c:v>3.2514150943396225</c:v>
                </c:pt>
                <c:pt idx="43">
                  <c:v>3.2990566037735851</c:v>
                </c:pt>
                <c:pt idx="44">
                  <c:v>3.479245283018868</c:v>
                </c:pt>
                <c:pt idx="45">
                  <c:v>3.6523584905660376</c:v>
                </c:pt>
                <c:pt idx="46">
                  <c:v>3.7933962264150942</c:v>
                </c:pt>
                <c:pt idx="47">
                  <c:v>3.9320754716981132</c:v>
                </c:pt>
                <c:pt idx="48">
                  <c:v>4.0108490566037736</c:v>
                </c:pt>
                <c:pt idx="49">
                  <c:v>4.1396226415094342</c:v>
                </c:pt>
                <c:pt idx="50">
                  <c:v>4.1023584905660373</c:v>
                </c:pt>
                <c:pt idx="51">
                  <c:v>4.3056603773584907</c:v>
                </c:pt>
                <c:pt idx="52">
                  <c:v>4.4825471698113208</c:v>
                </c:pt>
                <c:pt idx="53">
                  <c:v>4.5627358490566037</c:v>
                </c:pt>
                <c:pt idx="54">
                  <c:v>4.6099056603773585</c:v>
                </c:pt>
                <c:pt idx="55">
                  <c:v>4.6485849056603774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18496"/>
        <c:axId val="143417920"/>
      </c:scatterChart>
      <c:valAx>
        <c:axId val="143417344"/>
        <c:scaling>
          <c:orientation val="minMax"/>
          <c:max val="2015"/>
          <c:min val="1955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fr-FR"/>
          </a:p>
        </c:txPr>
        <c:crossAx val="145431872"/>
        <c:crosses val="autoZero"/>
        <c:crossBetween val="midCat"/>
      </c:valAx>
      <c:valAx>
        <c:axId val="145431872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sz="1600">
                    <a:solidFill>
                      <a:srgbClr val="00B050"/>
                    </a:solidFill>
                  </a:rPr>
                  <a:t>ppm</a:t>
                </a:r>
              </a:p>
            </c:rich>
          </c:tx>
          <c:layout>
            <c:manualLayout>
              <c:xMode val="edge"/>
              <c:yMode val="edge"/>
              <c:x val="3.656076651538074E-2"/>
              <c:y val="1.68425755291227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solidFill>
                  <a:srgbClr val="00B050"/>
                </a:solidFill>
              </a:defRPr>
            </a:pPr>
            <a:endParaRPr lang="fr-FR"/>
          </a:p>
        </c:txPr>
        <c:crossAx val="143417344"/>
        <c:crosses val="autoZero"/>
        <c:crossBetween val="midCat"/>
      </c:valAx>
      <c:valAx>
        <c:axId val="143417920"/>
        <c:scaling>
          <c:orientation val="minMax"/>
          <c:max val="5"/>
          <c:min val="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fr-FR" sz="1600">
                    <a:solidFill>
                      <a:srgbClr val="FF0000"/>
                    </a:solidFill>
                  </a:rPr>
                  <a:t>ppm/an</a:t>
                </a:r>
              </a:p>
            </c:rich>
          </c:tx>
          <c:layout>
            <c:manualLayout>
              <c:xMode val="edge"/>
              <c:yMode val="edge"/>
              <c:x val="0.91455491758689078"/>
              <c:y val="3.8043781761322405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solidFill>
                  <a:srgbClr val="FF0000"/>
                </a:solidFill>
              </a:defRPr>
            </a:pPr>
            <a:endParaRPr lang="fr-FR"/>
          </a:p>
        </c:txPr>
        <c:crossAx val="143418496"/>
        <c:crosses val="max"/>
        <c:crossBetween val="midCat"/>
      </c:valAx>
      <c:valAx>
        <c:axId val="14341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417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6.3067354886081034E-2"/>
          <c:y val="0.32005010152101815"/>
          <c:w val="0.45537259294946048"/>
          <c:h val="0.23189042546152333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600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9050">
      <a:solidFill>
        <a:schemeClr val="tx1"/>
      </a:solidFill>
    </a:ln>
  </c:spPr>
  <c:txPr>
    <a:bodyPr/>
    <a:lstStyle/>
    <a:p>
      <a:pPr>
        <a:defRPr sz="1200" b="1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337473752864999E-2"/>
          <c:y val="2.3032464308881034E-2"/>
          <c:w val="0.8920159195709545"/>
          <c:h val="0.901793081853286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'MLO versus CDIAC'!$I$3</c:f>
              <c:strCache>
                <c:ptCount val="1"/>
                <c:pt idx="0">
                  <c:v>  Cumul Emission anthropique (ppm)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'MLO versus CDIAC'!$H$4:$H$59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CDIAC'!$I$4:$I$59</c:f>
              <c:numCache>
                <c:formatCode>0.000</c:formatCode>
                <c:ptCount val="56"/>
                <c:pt idx="0">
                  <c:v>2.7</c:v>
                </c:pt>
                <c:pt idx="1">
                  <c:v>3.9117924528301886</c:v>
                </c:pt>
                <c:pt idx="2">
                  <c:v>5.1287735849056606</c:v>
                </c:pt>
                <c:pt idx="3">
                  <c:v>6.3957547169811324</c:v>
                </c:pt>
                <c:pt idx="4">
                  <c:v>7.7320754716981135</c:v>
                </c:pt>
                <c:pt idx="5">
                  <c:v>9.1448113207547177</c:v>
                </c:pt>
                <c:pt idx="6">
                  <c:v>10.621226415094341</c:v>
                </c:pt>
                <c:pt idx="7">
                  <c:v>12.172169811320757</c:v>
                </c:pt>
                <c:pt idx="8">
                  <c:v>13.772641509433964</c:v>
                </c:pt>
                <c:pt idx="9">
                  <c:v>15.454716981132076</c:v>
                </c:pt>
                <c:pt idx="10">
                  <c:v>17.237735849056605</c:v>
                </c:pt>
                <c:pt idx="11">
                  <c:v>19.149528301886793</c:v>
                </c:pt>
                <c:pt idx="12">
                  <c:v>21.134433962264151</c:v>
                </c:pt>
                <c:pt idx="13">
                  <c:v>23.198584905660375</c:v>
                </c:pt>
                <c:pt idx="14">
                  <c:v>25.375</c:v>
                </c:pt>
                <c:pt idx="15">
                  <c:v>27.555660377358492</c:v>
                </c:pt>
                <c:pt idx="16">
                  <c:v>29.723584905660381</c:v>
                </c:pt>
                <c:pt idx="17">
                  <c:v>32.01792452830189</c:v>
                </c:pt>
                <c:pt idx="18">
                  <c:v>34.383962264150945</c:v>
                </c:pt>
                <c:pt idx="19">
                  <c:v>36.777358490566037</c:v>
                </c:pt>
                <c:pt idx="20">
                  <c:v>39.304245283018865</c:v>
                </c:pt>
                <c:pt idx="21">
                  <c:v>41.804716981132074</c:v>
                </c:pt>
                <c:pt idx="22">
                  <c:v>44.228301886792451</c:v>
                </c:pt>
                <c:pt idx="23">
                  <c:v>46.631132075471697</c:v>
                </c:pt>
                <c:pt idx="24">
                  <c:v>49.024999999999999</c:v>
                </c:pt>
                <c:pt idx="25">
                  <c:v>51.505188679245279</c:v>
                </c:pt>
                <c:pt idx="26">
                  <c:v>54.060377358490562</c:v>
                </c:pt>
                <c:pt idx="27">
                  <c:v>56.693867924528298</c:v>
                </c:pt>
                <c:pt idx="28">
                  <c:v>59.394339622641503</c:v>
                </c:pt>
                <c:pt idx="29">
                  <c:v>62.1943396226415</c:v>
                </c:pt>
                <c:pt idx="30">
                  <c:v>65.055660377358478</c:v>
                </c:pt>
                <c:pt idx="31">
                  <c:v>67.920754716981122</c:v>
                </c:pt>
                <c:pt idx="32">
                  <c:v>70.817924528301873</c:v>
                </c:pt>
                <c:pt idx="33">
                  <c:v>73.684905660377339</c:v>
                </c:pt>
                <c:pt idx="34">
                  <c:v>76.548113207547146</c:v>
                </c:pt>
                <c:pt idx="35">
                  <c:v>79.460377358490547</c:v>
                </c:pt>
                <c:pt idx="36">
                  <c:v>82.434433962264137</c:v>
                </c:pt>
                <c:pt idx="37">
                  <c:v>85.475943396226398</c:v>
                </c:pt>
                <c:pt idx="38">
                  <c:v>88.568396226415075</c:v>
                </c:pt>
                <c:pt idx="39">
                  <c:v>91.670283018867906</c:v>
                </c:pt>
                <c:pt idx="40">
                  <c:v>94.765094339622621</c:v>
                </c:pt>
                <c:pt idx="41">
                  <c:v>97.941037735849036</c:v>
                </c:pt>
                <c:pt idx="42">
                  <c:v>101.19245283018866</c:v>
                </c:pt>
                <c:pt idx="43">
                  <c:v>104.49150943396224</c:v>
                </c:pt>
                <c:pt idx="44">
                  <c:v>107.97075471698111</c:v>
                </c:pt>
                <c:pt idx="45">
                  <c:v>111.62311320754715</c:v>
                </c:pt>
                <c:pt idx="46">
                  <c:v>115.41650943396225</c:v>
                </c:pt>
                <c:pt idx="47">
                  <c:v>119.34858490566036</c:v>
                </c:pt>
                <c:pt idx="48">
                  <c:v>123.35943396226413</c:v>
                </c:pt>
                <c:pt idx="49">
                  <c:v>127.49905660377357</c:v>
                </c:pt>
                <c:pt idx="50">
                  <c:v>131.60141509433961</c:v>
                </c:pt>
                <c:pt idx="51">
                  <c:v>135.90707547169811</c:v>
                </c:pt>
                <c:pt idx="52">
                  <c:v>140.38962264150942</c:v>
                </c:pt>
                <c:pt idx="53">
                  <c:v>144.95235849056601</c:v>
                </c:pt>
                <c:pt idx="54">
                  <c:v>149.56226415094338</c:v>
                </c:pt>
                <c:pt idx="55">
                  <c:v>154.21084905660376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'MLO versus CDIAC'!$J$3</c:f>
              <c:strCache>
                <c:ptCount val="1"/>
                <c:pt idx="0">
                  <c:v>  Croissance [CO2] (ppm)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'MLO versus CDIAC'!$H$4:$H$59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CDIAC'!$J$4:$J$59</c:f>
              <c:numCache>
                <c:formatCode>General</c:formatCode>
                <c:ptCount val="56"/>
                <c:pt idx="0">
                  <c:v>1.4700000000000273</c:v>
                </c:pt>
                <c:pt idx="1">
                  <c:v>2.410000000000025</c:v>
                </c:pt>
                <c:pt idx="2">
                  <c:v>3.1399999999999864</c:v>
                </c:pt>
                <c:pt idx="3">
                  <c:v>3.9499999999999886</c:v>
                </c:pt>
                <c:pt idx="4">
                  <c:v>4.4900000000000091</c:v>
                </c:pt>
                <c:pt idx="5">
                  <c:v>5.1200000000000045</c:v>
                </c:pt>
                <c:pt idx="6">
                  <c:v>5.5400000000000205</c:v>
                </c:pt>
                <c:pt idx="7">
                  <c:v>6.8799999999999955</c:v>
                </c:pt>
                <c:pt idx="8">
                  <c:v>7.660000000000025</c:v>
                </c:pt>
                <c:pt idx="9">
                  <c:v>8.5400000000000205</c:v>
                </c:pt>
                <c:pt idx="10">
                  <c:v>10.120000000000005</c:v>
                </c:pt>
                <c:pt idx="11">
                  <c:v>11.180000000000007</c:v>
                </c:pt>
                <c:pt idx="12">
                  <c:v>11.819999999999993</c:v>
                </c:pt>
                <c:pt idx="13">
                  <c:v>12.949999999999989</c:v>
                </c:pt>
                <c:pt idx="14">
                  <c:v>15.180000000000007</c:v>
                </c:pt>
                <c:pt idx="15">
                  <c:v>15.680000000000007</c:v>
                </c:pt>
                <c:pt idx="16">
                  <c:v>16.610000000000014</c:v>
                </c:pt>
                <c:pt idx="17">
                  <c:v>17.54000000000002</c:v>
                </c:pt>
                <c:pt idx="18">
                  <c:v>19.329999999999984</c:v>
                </c:pt>
                <c:pt idx="19">
                  <c:v>20.899999999999977</c:v>
                </c:pt>
                <c:pt idx="20">
                  <c:v>22.339999999999975</c:v>
                </c:pt>
                <c:pt idx="21">
                  <c:v>24.25</c:v>
                </c:pt>
                <c:pt idx="22">
                  <c:v>25.610000000000014</c:v>
                </c:pt>
                <c:pt idx="23">
                  <c:v>26.949999999999989</c:v>
                </c:pt>
                <c:pt idx="24">
                  <c:v>28.550000000000011</c:v>
                </c:pt>
                <c:pt idx="25">
                  <c:v>30.149999999999977</c:v>
                </c:pt>
                <c:pt idx="26">
                  <c:v>31.620000000000005</c:v>
                </c:pt>
                <c:pt idx="27">
                  <c:v>32.920000000000016</c:v>
                </c:pt>
                <c:pt idx="28">
                  <c:v>34.69</c:v>
                </c:pt>
                <c:pt idx="29">
                  <c:v>37.069999999999993</c:v>
                </c:pt>
                <c:pt idx="30">
                  <c:v>38.620000000000005</c:v>
                </c:pt>
                <c:pt idx="31">
                  <c:v>39.889999999999986</c:v>
                </c:pt>
                <c:pt idx="32">
                  <c:v>41.110000000000014</c:v>
                </c:pt>
                <c:pt idx="33">
                  <c:v>41.949999999999989</c:v>
                </c:pt>
                <c:pt idx="34">
                  <c:v>42.600000000000023</c:v>
                </c:pt>
                <c:pt idx="35">
                  <c:v>44.329999999999984</c:v>
                </c:pt>
                <c:pt idx="36">
                  <c:v>46.319999999999993</c:v>
                </c:pt>
                <c:pt idx="37">
                  <c:v>48.110000000000014</c:v>
                </c:pt>
                <c:pt idx="38">
                  <c:v>49.230000000000018</c:v>
                </c:pt>
                <c:pt idx="39">
                  <c:v>52.199999999999989</c:v>
                </c:pt>
                <c:pt idx="40">
                  <c:v>53.879999999999995</c:v>
                </c:pt>
                <c:pt idx="41">
                  <c:v>55.050000000000011</c:v>
                </c:pt>
                <c:pt idx="42">
                  <c:v>56.639999999999986</c:v>
                </c:pt>
                <c:pt idx="43">
                  <c:v>58.779999999999973</c:v>
                </c:pt>
                <c:pt idx="44">
                  <c:v>61.300000000000011</c:v>
                </c:pt>
                <c:pt idx="45">
                  <c:v>63.019999999999982</c:v>
                </c:pt>
                <c:pt idx="46">
                  <c:v>65.300000000000011</c:v>
                </c:pt>
                <c:pt idx="47">
                  <c:v>67.399999999999977</c:v>
                </c:pt>
                <c:pt idx="48">
                  <c:v>69.29000000000002</c:v>
                </c:pt>
                <c:pt idx="49">
                  <c:v>71.100000000000023</c:v>
                </c:pt>
                <c:pt idx="50">
                  <c:v>72.930000000000007</c:v>
                </c:pt>
                <c:pt idx="51">
                  <c:v>75.399999999999977</c:v>
                </c:pt>
                <c:pt idx="52">
                  <c:v>77.149999999999977</c:v>
                </c:pt>
                <c:pt idx="53">
                  <c:v>79.350000000000023</c:v>
                </c:pt>
                <c:pt idx="54">
                  <c:v>82.019999999999982</c:v>
                </c:pt>
                <c:pt idx="55">
                  <c:v>84.149999999999977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20800"/>
        <c:axId val="143421376"/>
      </c:scatterChart>
      <c:scatterChart>
        <c:scatterStyle val="smoothMarker"/>
        <c:varyColors val="0"/>
        <c:ser>
          <c:idx val="2"/>
          <c:order val="2"/>
          <c:tx>
            <c:strRef>
              <c:f>'MLO versus CDIAC'!$K$3</c:f>
              <c:strCache>
                <c:ptCount val="1"/>
                <c:pt idx="0">
                  <c:v>Airborne fraction = croissance [CO2] /cumul anthropique</c:v>
                </c:pt>
              </c:strCache>
            </c:strRef>
          </c:tx>
          <c:spPr>
            <a:ln w="9525">
              <a:solidFill>
                <a:srgbClr val="0070C0"/>
              </a:solidFill>
              <a:prstDash val="sysDash"/>
            </a:ln>
          </c:spPr>
          <c:marker>
            <c:symbol val="circle"/>
            <c:size val="2"/>
            <c:spPr>
              <a:solidFill>
                <a:srgbClr val="00B0F0"/>
              </a:solidFill>
              <a:ln w="57150">
                <a:solidFill>
                  <a:srgbClr val="0070C0"/>
                </a:solidFill>
              </a:ln>
            </c:spPr>
          </c:marker>
          <c:xVal>
            <c:numRef>
              <c:f>'MLO versus CDIAC'!$H$4:$H$59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CDIAC'!$K$4:$K$59</c:f>
              <c:numCache>
                <c:formatCode>General</c:formatCode>
                <c:ptCount val="56"/>
                <c:pt idx="0">
                  <c:v>0.5444444444444545</c:v>
                </c:pt>
                <c:pt idx="1">
                  <c:v>0.61608585554082396</c:v>
                </c:pt>
                <c:pt idx="2">
                  <c:v>0.61223213464544934</c:v>
                </c:pt>
                <c:pt idx="3">
                  <c:v>0.61759716793273656</c:v>
                </c:pt>
                <c:pt idx="4">
                  <c:v>0.58069790141532573</c:v>
                </c:pt>
                <c:pt idx="5">
                  <c:v>0.55988033218135913</c:v>
                </c:pt>
                <c:pt idx="6">
                  <c:v>0.52159701558822413</c:v>
                </c:pt>
                <c:pt idx="7">
                  <c:v>0.56522379383840293</c:v>
                </c:pt>
                <c:pt idx="8">
                  <c:v>0.55617508048496644</c:v>
                </c:pt>
                <c:pt idx="9">
                  <c:v>0.55258210230741189</c:v>
                </c:pt>
                <c:pt idx="10">
                  <c:v>0.58708406304728566</c:v>
                </c:pt>
                <c:pt idx="11">
                  <c:v>0.58382639111264412</c:v>
                </c:pt>
                <c:pt idx="12">
                  <c:v>0.55927686642115804</c:v>
                </c:pt>
                <c:pt idx="13">
                  <c:v>0.55822370427604107</c:v>
                </c:pt>
                <c:pt idx="14">
                  <c:v>0.59822660098522196</c:v>
                </c:pt>
                <c:pt idx="15">
                  <c:v>0.56903009346434341</c:v>
                </c:pt>
                <c:pt idx="16">
                  <c:v>0.55881550131716795</c:v>
                </c:pt>
                <c:pt idx="17">
                  <c:v>0.54781814431774711</c:v>
                </c:pt>
                <c:pt idx="18">
                  <c:v>0.56218070074354498</c:v>
                </c:pt>
                <c:pt idx="19">
                  <c:v>0.56828442437923188</c:v>
                </c:pt>
                <c:pt idx="20">
                  <c:v>0.56838643864386384</c:v>
                </c:pt>
                <c:pt idx="21">
                  <c:v>0.58007808092433377</c:v>
                </c:pt>
                <c:pt idx="22">
                  <c:v>0.57904099654451635</c:v>
                </c:pt>
                <c:pt idx="23">
                  <c:v>0.57794007566408356</c:v>
                </c:pt>
                <c:pt idx="24">
                  <c:v>0.5823559408465071</c:v>
                </c:pt>
                <c:pt idx="25">
                  <c:v>0.5853779157622877</c:v>
                </c:pt>
                <c:pt idx="26">
                  <c:v>0.58490157755130545</c:v>
                </c:pt>
                <c:pt idx="27">
                  <c:v>0.58066244560740854</c:v>
                </c:pt>
                <c:pt idx="28">
                  <c:v>0.58406239080021605</c:v>
                </c:pt>
                <c:pt idx="29">
                  <c:v>0.59603494827533898</c:v>
                </c:pt>
                <c:pt idx="30">
                  <c:v>0.59364549949970291</c:v>
                </c:pt>
                <c:pt idx="31">
                  <c:v>0.58730207233735199</c:v>
                </c:pt>
                <c:pt idx="32">
                  <c:v>0.58050275087588454</c:v>
                </c:pt>
                <c:pt idx="33">
                  <c:v>0.5693160576652242</c:v>
                </c:pt>
                <c:pt idx="34">
                  <c:v>0.55651273708729299</c:v>
                </c:pt>
                <c:pt idx="35">
                  <c:v>0.55788811321650755</c:v>
                </c:pt>
                <c:pt idx="36">
                  <c:v>0.56190111065970094</c:v>
                </c:pt>
                <c:pt idx="37">
                  <c:v>0.56284842364341758</c:v>
                </c:pt>
                <c:pt idx="38">
                  <c:v>0.55584161052379333</c:v>
                </c:pt>
                <c:pt idx="39">
                  <c:v>0.56943208072408802</c:v>
                </c:pt>
                <c:pt idx="40">
                  <c:v>0.56856377736408803</c:v>
                </c:pt>
                <c:pt idx="41">
                  <c:v>0.56207286825438896</c:v>
                </c:pt>
                <c:pt idx="42">
                  <c:v>0.55972553699284011</c:v>
                </c:pt>
                <c:pt idx="43">
                  <c:v>0.5625337438267981</c:v>
                </c:pt>
                <c:pt idx="44">
                  <c:v>0.56774633242754435</c:v>
                </c:pt>
                <c:pt idx="45">
                  <c:v>0.56457841202496606</c:v>
                </c:pt>
                <c:pt idx="46">
                  <c:v>0.5657769440459699</c:v>
                </c:pt>
                <c:pt idx="47">
                  <c:v>0.56473229283176352</c:v>
                </c:pt>
                <c:pt idx="48">
                  <c:v>0.5616919417869245</c:v>
                </c:pt>
                <c:pt idx="49">
                  <c:v>0.55765118498842048</c:v>
                </c:pt>
                <c:pt idx="50">
                  <c:v>0.55417337228265751</c:v>
                </c:pt>
                <c:pt idx="51">
                  <c:v>0.55479083585829647</c:v>
                </c:pt>
                <c:pt idx="52">
                  <c:v>0.54954204269788243</c:v>
                </c:pt>
                <c:pt idx="53">
                  <c:v>0.5474212412015661</c:v>
                </c:pt>
                <c:pt idx="54">
                  <c:v>0.54840036332441833</c:v>
                </c:pt>
                <c:pt idx="55">
                  <c:v>0.54568145182257799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22528"/>
        <c:axId val="143421952"/>
      </c:scatterChart>
      <c:valAx>
        <c:axId val="143420800"/>
        <c:scaling>
          <c:orientation val="minMax"/>
          <c:max val="2015"/>
          <c:min val="196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43421376"/>
        <c:crosses val="autoZero"/>
        <c:crossBetween val="midCat"/>
      </c:valAx>
      <c:valAx>
        <c:axId val="143421376"/>
        <c:scaling>
          <c:orientation val="minMax"/>
          <c:max val="16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solidFill>
                  <a:srgbClr val="FF0000"/>
                </a:solidFill>
              </a:defRPr>
            </a:pPr>
            <a:endParaRPr lang="fr-FR"/>
          </a:p>
        </c:txPr>
        <c:crossAx val="143420800"/>
        <c:crosses val="autoZero"/>
        <c:crossBetween val="midCat"/>
      </c:valAx>
      <c:valAx>
        <c:axId val="143421952"/>
        <c:scaling>
          <c:orientation val="minMax"/>
          <c:max val="0.7000000000000004"/>
          <c:min val="0"/>
        </c:scaling>
        <c:delete val="0"/>
        <c:axPos val="r"/>
        <c:majorGridlines>
          <c:spPr>
            <a:ln>
              <a:solidFill>
                <a:srgbClr val="0070C0"/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600" b="1">
                <a:solidFill>
                  <a:srgbClr val="0070C0"/>
                </a:solidFill>
              </a:defRPr>
            </a:pPr>
            <a:endParaRPr lang="fr-FR"/>
          </a:p>
        </c:txPr>
        <c:crossAx val="143422528"/>
        <c:crosses val="max"/>
        <c:crossBetween val="midCat"/>
      </c:valAx>
      <c:valAx>
        <c:axId val="14342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4219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1040891547395585E-2"/>
          <c:y val="0.26917994073481227"/>
          <c:w val="0.53593270204142018"/>
          <c:h val="0.2275664599461148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</c:spPr>
      <c:txPr>
        <a:bodyPr/>
        <a:lstStyle/>
        <a:p>
          <a:pPr>
            <a:defRPr sz="1600" b="1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9050">
      <a:solidFill>
        <a:schemeClr val="tx1"/>
      </a:solidFill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673980727399632E-2"/>
          <c:y val="3.3746260440849156E-2"/>
          <c:w val="0.91868685669364125"/>
          <c:h val="0.89010889596247278"/>
        </c:manualLayout>
      </c:layout>
      <c:scatterChart>
        <c:scatterStyle val="smoothMarker"/>
        <c:varyColors val="0"/>
        <c:ser>
          <c:idx val="3"/>
          <c:order val="1"/>
          <c:tx>
            <c:strRef>
              <c:f>'MLO versus CDIAC'!$O$74</c:f>
              <c:strCache>
                <c:ptCount val="1"/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'MLO versus CDIAC'!$K$75:$K$130</c:f>
              <c:numCache>
                <c:formatCode>General</c:formatCode>
                <c:ptCount val="56"/>
              </c:numCache>
            </c:numRef>
          </c:xVal>
          <c:yVal>
            <c:numRef>
              <c:f>'MLO versus CDIAC'!$O$75:$O$130</c:f>
              <c:numCache>
                <c:formatCode>General</c:formatCode>
                <c:ptCount val="56"/>
              </c:numCache>
            </c:numRef>
          </c:yVal>
          <c:smooth val="1"/>
        </c:ser>
        <c:ser>
          <c:idx val="4"/>
          <c:order val="2"/>
          <c:tx>
            <c:strRef>
              <c:f>'MLO versus CDIAC'!$P$74</c:f>
              <c:strCache>
                <c:ptCount val="1"/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'MLO versus CDIAC'!$K$75:$K$130</c:f>
              <c:numCache>
                <c:formatCode>General</c:formatCode>
                <c:ptCount val="56"/>
              </c:numCache>
            </c:numRef>
          </c:xVal>
          <c:yVal>
            <c:numRef>
              <c:f>'MLO versus CDIAC'!$P$75:$P$130</c:f>
              <c:numCache>
                <c:formatCode>General</c:formatCode>
                <c:ptCount val="5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24832"/>
        <c:axId val="145096704"/>
      </c:scatterChart>
      <c:scatterChart>
        <c:scatterStyle val="smoothMarker"/>
        <c:varyColors val="0"/>
        <c:ser>
          <c:idx val="2"/>
          <c:order val="0"/>
          <c:tx>
            <c:strRef>
              <c:f>'MLO versus CDIAC'!$N$74</c:f>
              <c:strCache>
                <c:ptCount val="1"/>
              </c:strCache>
            </c:strRef>
          </c:tx>
          <c:spPr>
            <a:ln>
              <a:solidFill>
                <a:srgbClr val="C00000"/>
              </a:solidFill>
              <a:prstDash val="dash"/>
            </a:ln>
          </c:spPr>
          <c:marker>
            <c:symbol val="none"/>
          </c:marker>
          <c:trendline>
            <c:spPr>
              <a:ln w="38100">
                <a:noFill/>
                <a:prstDash val="dash"/>
              </a:ln>
            </c:spPr>
            <c:trendlineType val="linear"/>
            <c:dispRSqr val="0"/>
            <c:dispEq val="1"/>
            <c:trendlineLbl>
              <c:layout>
                <c:manualLayout>
                  <c:x val="-0.38159243974966811"/>
                  <c:y val="0.18818323241509721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2000" b="1" baseline="0">
                        <a:solidFill>
                          <a:srgbClr val="C00000"/>
                        </a:solidFill>
                      </a:rPr>
                      <a:t>y = 0,0531x - 102,72</a:t>
                    </a:r>
                    <a:endParaRPr lang="en-US" sz="2000" b="1">
                      <a:solidFill>
                        <a:srgbClr val="C00000"/>
                      </a:solidFill>
                    </a:endParaRPr>
                  </a:p>
                </c:rich>
              </c:tx>
              <c:numFmt formatCode="General" sourceLinked="0"/>
              <c:spPr>
                <a:ln>
                  <a:solidFill>
                    <a:srgbClr val="C00000"/>
                  </a:solidFill>
                </a:ln>
              </c:spPr>
            </c:trendlineLbl>
          </c:trendline>
          <c:xVal>
            <c:numRef>
              <c:f>'MLO versus CDIAC'!$K$75:$K$130</c:f>
              <c:numCache>
                <c:formatCode>General</c:formatCode>
                <c:ptCount val="56"/>
              </c:numCache>
            </c:numRef>
          </c:xVal>
          <c:yVal>
            <c:numRef>
              <c:f>'MLO versus CDIAC'!$N$75:$N$130</c:f>
              <c:numCache>
                <c:formatCode>General</c:formatCode>
                <c:ptCount val="56"/>
              </c:numCache>
            </c:numRef>
          </c:yVal>
          <c:smooth val="1"/>
        </c:ser>
        <c:ser>
          <c:idx val="5"/>
          <c:order val="3"/>
          <c:tx>
            <c:strRef>
              <c:f>'MLO versus CDIAC'!$Q$74</c:f>
              <c:strCache>
                <c:ptCount val="1"/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'MLO versus CDIAC'!$K$75:$K$130</c:f>
              <c:numCache>
                <c:formatCode>General</c:formatCode>
                <c:ptCount val="56"/>
              </c:numCache>
            </c:numRef>
          </c:xVal>
          <c:yVal>
            <c:numRef>
              <c:f>'MLO versus CDIAC'!$Q$75:$Q$130</c:f>
              <c:numCache>
                <c:formatCode>General</c:formatCode>
                <c:ptCount val="5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97856"/>
        <c:axId val="145097280"/>
      </c:scatterChart>
      <c:valAx>
        <c:axId val="143424832"/>
        <c:scaling>
          <c:orientation val="minMax"/>
          <c:max val="2015"/>
          <c:min val="196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45096704"/>
        <c:crosses val="autoZero"/>
        <c:crossBetween val="midCat"/>
      </c:valAx>
      <c:valAx>
        <c:axId val="145096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3424832"/>
        <c:crosses val="autoZero"/>
        <c:crossBetween val="midCat"/>
      </c:valAx>
      <c:valAx>
        <c:axId val="1450972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45097856"/>
        <c:crosses val="max"/>
        <c:crossBetween val="midCat"/>
      </c:valAx>
      <c:valAx>
        <c:axId val="145097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0972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01030485807097E-2"/>
          <c:y val="8.9035492903812713E-2"/>
          <c:w val="0.21030753655793041"/>
          <c:h val="0.23222916456839024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988567081437699E-2"/>
          <c:y val="3.4731549864807511E-2"/>
          <c:w val="0.86835155455254731"/>
          <c:h val="0.88690040586073038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'MLO versus CDIAC'!$D$3</c:f>
              <c:strCache>
                <c:ptCount val="1"/>
                <c:pt idx="0">
                  <c:v> Cumul des emissions anthropiques (ppm)</c:v>
                </c:pt>
              </c:strCache>
            </c:strRef>
          </c:tx>
          <c:spPr>
            <a:ln>
              <a:solidFill>
                <a:srgbClr val="C00000"/>
              </a:solidFill>
              <a:prstDash val="dash"/>
            </a:ln>
          </c:spPr>
          <c:marker>
            <c:symbol val="none"/>
          </c:marker>
          <c:xVal>
            <c:numRef>
              <c:f>'MLO versus CDIAC'!$A$4:$A$59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CDIAC'!$D$4:$D$59</c:f>
              <c:numCache>
                <c:formatCode>0.000</c:formatCode>
                <c:ptCount val="56"/>
                <c:pt idx="0">
                  <c:v>1.1575471698113207</c:v>
                </c:pt>
                <c:pt idx="1">
                  <c:v>2.3693396226415091</c:v>
                </c:pt>
                <c:pt idx="2">
                  <c:v>3.5863207547169811</c:v>
                </c:pt>
                <c:pt idx="3">
                  <c:v>4.8533018867924529</c:v>
                </c:pt>
                <c:pt idx="4">
                  <c:v>6.189622641509434</c:v>
                </c:pt>
                <c:pt idx="5">
                  <c:v>7.6023584905660382</c:v>
                </c:pt>
                <c:pt idx="6">
                  <c:v>9.0787735849056617</c:v>
                </c:pt>
                <c:pt idx="7">
                  <c:v>10.629716981132077</c:v>
                </c:pt>
                <c:pt idx="8">
                  <c:v>12.230188679245284</c:v>
                </c:pt>
                <c:pt idx="9">
                  <c:v>13.912264150943397</c:v>
                </c:pt>
                <c:pt idx="10">
                  <c:v>15.695283018867926</c:v>
                </c:pt>
                <c:pt idx="11">
                  <c:v>17.607075471698113</c:v>
                </c:pt>
                <c:pt idx="12">
                  <c:v>19.591981132075471</c:v>
                </c:pt>
                <c:pt idx="13">
                  <c:v>21.656132075471696</c:v>
                </c:pt>
                <c:pt idx="14">
                  <c:v>23.83254716981132</c:v>
                </c:pt>
                <c:pt idx="15">
                  <c:v>26.013207547169813</c:v>
                </c:pt>
                <c:pt idx="16">
                  <c:v>28.181132075471702</c:v>
                </c:pt>
                <c:pt idx="17">
                  <c:v>30.475471698113211</c:v>
                </c:pt>
                <c:pt idx="18">
                  <c:v>32.841509433962266</c:v>
                </c:pt>
                <c:pt idx="19">
                  <c:v>35.234905660377358</c:v>
                </c:pt>
                <c:pt idx="20">
                  <c:v>37.761792452830186</c:v>
                </c:pt>
                <c:pt idx="21">
                  <c:v>40.262264150943395</c:v>
                </c:pt>
                <c:pt idx="22">
                  <c:v>42.685849056603772</c:v>
                </c:pt>
                <c:pt idx="23">
                  <c:v>45.088679245283018</c:v>
                </c:pt>
                <c:pt idx="24">
                  <c:v>47.482547169811319</c:v>
                </c:pt>
                <c:pt idx="25">
                  <c:v>49.9627358490566</c:v>
                </c:pt>
                <c:pt idx="26">
                  <c:v>52.517924528301883</c:v>
                </c:pt>
                <c:pt idx="27">
                  <c:v>55.151415094339619</c:v>
                </c:pt>
                <c:pt idx="28">
                  <c:v>57.851886792452824</c:v>
                </c:pt>
                <c:pt idx="29">
                  <c:v>60.651886792452821</c:v>
                </c:pt>
                <c:pt idx="30">
                  <c:v>63.513207547169799</c:v>
                </c:pt>
                <c:pt idx="31">
                  <c:v>66.378301886792443</c:v>
                </c:pt>
                <c:pt idx="32">
                  <c:v>69.275471698113193</c:v>
                </c:pt>
                <c:pt idx="33">
                  <c:v>72.14245283018866</c:v>
                </c:pt>
                <c:pt idx="34">
                  <c:v>75.005660377358467</c:v>
                </c:pt>
                <c:pt idx="35">
                  <c:v>77.917924528301867</c:v>
                </c:pt>
                <c:pt idx="36">
                  <c:v>80.891981132075458</c:v>
                </c:pt>
                <c:pt idx="37">
                  <c:v>83.933490566037719</c:v>
                </c:pt>
                <c:pt idx="38">
                  <c:v>87.025943396226396</c:v>
                </c:pt>
                <c:pt idx="39">
                  <c:v>90.127830188679226</c:v>
                </c:pt>
                <c:pt idx="40">
                  <c:v>93.222641509433942</c:v>
                </c:pt>
                <c:pt idx="41">
                  <c:v>96.398584905660357</c:v>
                </c:pt>
                <c:pt idx="42">
                  <c:v>99.649999999999977</c:v>
                </c:pt>
                <c:pt idx="43">
                  <c:v>102.94905660377356</c:v>
                </c:pt>
                <c:pt idx="44">
                  <c:v>106.42830188679243</c:v>
                </c:pt>
                <c:pt idx="45">
                  <c:v>110.08066037735847</c:v>
                </c:pt>
                <c:pt idx="46">
                  <c:v>113.87405660377357</c:v>
                </c:pt>
                <c:pt idx="47">
                  <c:v>117.80613207547168</c:v>
                </c:pt>
                <c:pt idx="48">
                  <c:v>121.81698113207545</c:v>
                </c:pt>
                <c:pt idx="49">
                  <c:v>125.95660377358489</c:v>
                </c:pt>
                <c:pt idx="50">
                  <c:v>130.05896226415092</c:v>
                </c:pt>
                <c:pt idx="51">
                  <c:v>134.36462264150941</c:v>
                </c:pt>
                <c:pt idx="52">
                  <c:v>138.84716981132073</c:v>
                </c:pt>
                <c:pt idx="53">
                  <c:v>143.40990566037732</c:v>
                </c:pt>
                <c:pt idx="54">
                  <c:v>148.01981132075468</c:v>
                </c:pt>
                <c:pt idx="55">
                  <c:v>152.66839622641507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'MLO versus CDIAC'!$E$3</c:f>
              <c:strCache>
                <c:ptCount val="1"/>
                <c:pt idx="0">
                  <c:v>hausse MLO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'MLO versus CDIAC'!$A$4:$A$59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CDIAC'!$E$4:$E$59</c:f>
              <c:numCache>
                <c:formatCode>General</c:formatCode>
                <c:ptCount val="56"/>
                <c:pt idx="0">
                  <c:v>1.4700000000000273</c:v>
                </c:pt>
                <c:pt idx="1">
                  <c:v>2.410000000000025</c:v>
                </c:pt>
                <c:pt idx="2">
                  <c:v>3.1399999999999864</c:v>
                </c:pt>
                <c:pt idx="3">
                  <c:v>3.9499999999999886</c:v>
                </c:pt>
                <c:pt idx="4">
                  <c:v>4.4900000000000091</c:v>
                </c:pt>
                <c:pt idx="5">
                  <c:v>5.1200000000000045</c:v>
                </c:pt>
                <c:pt idx="6">
                  <c:v>5.5400000000000205</c:v>
                </c:pt>
                <c:pt idx="7">
                  <c:v>6.8799999999999955</c:v>
                </c:pt>
                <c:pt idx="8">
                  <c:v>7.660000000000025</c:v>
                </c:pt>
                <c:pt idx="9">
                  <c:v>8.5400000000000205</c:v>
                </c:pt>
                <c:pt idx="10">
                  <c:v>10.120000000000005</c:v>
                </c:pt>
                <c:pt idx="11">
                  <c:v>11.180000000000007</c:v>
                </c:pt>
                <c:pt idx="12">
                  <c:v>11.819999999999993</c:v>
                </c:pt>
                <c:pt idx="13">
                  <c:v>12.949999999999989</c:v>
                </c:pt>
                <c:pt idx="14">
                  <c:v>15.180000000000007</c:v>
                </c:pt>
                <c:pt idx="15">
                  <c:v>15.680000000000007</c:v>
                </c:pt>
                <c:pt idx="16">
                  <c:v>16.610000000000014</c:v>
                </c:pt>
                <c:pt idx="17">
                  <c:v>17.54000000000002</c:v>
                </c:pt>
                <c:pt idx="18">
                  <c:v>19.329999999999984</c:v>
                </c:pt>
                <c:pt idx="19">
                  <c:v>20.899999999999977</c:v>
                </c:pt>
                <c:pt idx="20">
                  <c:v>22.339999999999975</c:v>
                </c:pt>
                <c:pt idx="21">
                  <c:v>24.25</c:v>
                </c:pt>
                <c:pt idx="22">
                  <c:v>25.610000000000014</c:v>
                </c:pt>
                <c:pt idx="23">
                  <c:v>26.949999999999989</c:v>
                </c:pt>
                <c:pt idx="24">
                  <c:v>28.550000000000011</c:v>
                </c:pt>
                <c:pt idx="25">
                  <c:v>30.149999999999977</c:v>
                </c:pt>
                <c:pt idx="26">
                  <c:v>31.620000000000005</c:v>
                </c:pt>
                <c:pt idx="27">
                  <c:v>32.920000000000016</c:v>
                </c:pt>
                <c:pt idx="28">
                  <c:v>34.69</c:v>
                </c:pt>
                <c:pt idx="29">
                  <c:v>37.069999999999993</c:v>
                </c:pt>
                <c:pt idx="30">
                  <c:v>38.620000000000005</c:v>
                </c:pt>
                <c:pt idx="31">
                  <c:v>39.889999999999986</c:v>
                </c:pt>
                <c:pt idx="32">
                  <c:v>41.110000000000014</c:v>
                </c:pt>
                <c:pt idx="33">
                  <c:v>41.949999999999989</c:v>
                </c:pt>
                <c:pt idx="34">
                  <c:v>42.600000000000023</c:v>
                </c:pt>
                <c:pt idx="35">
                  <c:v>44.329999999999984</c:v>
                </c:pt>
                <c:pt idx="36">
                  <c:v>46.319999999999993</c:v>
                </c:pt>
                <c:pt idx="37">
                  <c:v>48.110000000000014</c:v>
                </c:pt>
                <c:pt idx="38">
                  <c:v>49.230000000000018</c:v>
                </c:pt>
                <c:pt idx="39">
                  <c:v>52.199999999999989</c:v>
                </c:pt>
                <c:pt idx="40">
                  <c:v>53.879999999999995</c:v>
                </c:pt>
                <c:pt idx="41">
                  <c:v>55.050000000000011</c:v>
                </c:pt>
                <c:pt idx="42">
                  <c:v>56.639999999999986</c:v>
                </c:pt>
                <c:pt idx="43">
                  <c:v>58.779999999999973</c:v>
                </c:pt>
                <c:pt idx="44">
                  <c:v>61.300000000000011</c:v>
                </c:pt>
                <c:pt idx="45">
                  <c:v>63.019999999999982</c:v>
                </c:pt>
                <c:pt idx="46">
                  <c:v>65.300000000000011</c:v>
                </c:pt>
                <c:pt idx="47">
                  <c:v>67.399999999999977</c:v>
                </c:pt>
                <c:pt idx="48">
                  <c:v>69.29000000000002</c:v>
                </c:pt>
                <c:pt idx="49">
                  <c:v>71.100000000000023</c:v>
                </c:pt>
                <c:pt idx="50">
                  <c:v>72.930000000000007</c:v>
                </c:pt>
                <c:pt idx="51">
                  <c:v>75.399999999999977</c:v>
                </c:pt>
                <c:pt idx="52">
                  <c:v>77.149999999999977</c:v>
                </c:pt>
                <c:pt idx="53">
                  <c:v>79.350000000000023</c:v>
                </c:pt>
                <c:pt idx="54">
                  <c:v>82.019999999999982</c:v>
                </c:pt>
                <c:pt idx="55">
                  <c:v>84.149999999999977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100160"/>
        <c:axId val="145100736"/>
      </c:scatterChart>
      <c:scatterChart>
        <c:scatterStyle val="smoothMarker"/>
        <c:varyColors val="0"/>
        <c:ser>
          <c:idx val="1"/>
          <c:order val="0"/>
          <c:tx>
            <c:strRef>
              <c:f>'MLO versus CDIAC'!$C$3</c:f>
              <c:strCache>
                <c:ptCount val="1"/>
                <c:pt idx="0">
                  <c:v>  Emissions anthropiques (ppm/an)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'MLO versus CDIAC'!$A$4:$A$59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CDIAC'!$C$4:$C$59</c:f>
              <c:numCache>
                <c:formatCode>0.000</c:formatCode>
                <c:ptCount val="56"/>
                <c:pt idx="0">
                  <c:v>1.1575471698113207</c:v>
                </c:pt>
                <c:pt idx="1">
                  <c:v>1.2117924528301887</c:v>
                </c:pt>
                <c:pt idx="2">
                  <c:v>1.2169811320754718</c:v>
                </c:pt>
                <c:pt idx="3">
                  <c:v>1.2669811320754718</c:v>
                </c:pt>
                <c:pt idx="4">
                  <c:v>1.3363207547169811</c:v>
                </c:pt>
                <c:pt idx="5">
                  <c:v>1.4127358490566038</c:v>
                </c:pt>
                <c:pt idx="6">
                  <c:v>1.4764150943396226</c:v>
                </c:pt>
                <c:pt idx="7">
                  <c:v>1.5509433962264152</c:v>
                </c:pt>
                <c:pt idx="8">
                  <c:v>1.6004716981132074</c:v>
                </c:pt>
                <c:pt idx="9">
                  <c:v>1.6820754716981132</c:v>
                </c:pt>
                <c:pt idx="10">
                  <c:v>1.7830188679245282</c:v>
                </c:pt>
                <c:pt idx="11">
                  <c:v>1.9117924528301886</c:v>
                </c:pt>
                <c:pt idx="12">
                  <c:v>1.9849056603773585</c:v>
                </c:pt>
                <c:pt idx="13">
                  <c:v>2.0641509433962266</c:v>
                </c:pt>
                <c:pt idx="14">
                  <c:v>2.1764150943396228</c:v>
                </c:pt>
                <c:pt idx="15">
                  <c:v>2.1806603773584907</c:v>
                </c:pt>
                <c:pt idx="16">
                  <c:v>2.1679245283018869</c:v>
                </c:pt>
                <c:pt idx="17">
                  <c:v>2.2943396226415094</c:v>
                </c:pt>
                <c:pt idx="18">
                  <c:v>2.3660377358490567</c:v>
                </c:pt>
                <c:pt idx="19">
                  <c:v>2.3933962264150943</c:v>
                </c:pt>
                <c:pt idx="20">
                  <c:v>2.5268867924528302</c:v>
                </c:pt>
                <c:pt idx="21">
                  <c:v>2.5004716981132074</c:v>
                </c:pt>
                <c:pt idx="22">
                  <c:v>2.4235849056603773</c:v>
                </c:pt>
                <c:pt idx="23">
                  <c:v>2.4028301886792454</c:v>
                </c:pt>
                <c:pt idx="24">
                  <c:v>2.3938679245283021</c:v>
                </c:pt>
                <c:pt idx="25">
                  <c:v>2.4801886792452832</c:v>
                </c:pt>
                <c:pt idx="26">
                  <c:v>2.5551886792452829</c:v>
                </c:pt>
                <c:pt idx="27">
                  <c:v>2.6334905660377359</c:v>
                </c:pt>
                <c:pt idx="28">
                  <c:v>2.7004716981132075</c:v>
                </c:pt>
                <c:pt idx="29">
                  <c:v>2.8</c:v>
                </c:pt>
                <c:pt idx="30">
                  <c:v>2.861320754716981</c:v>
                </c:pt>
                <c:pt idx="31">
                  <c:v>2.8650943396226416</c:v>
                </c:pt>
                <c:pt idx="32">
                  <c:v>2.8971698113207549</c:v>
                </c:pt>
                <c:pt idx="33">
                  <c:v>2.8669811320754719</c:v>
                </c:pt>
                <c:pt idx="34">
                  <c:v>2.8632075471698113</c:v>
                </c:pt>
                <c:pt idx="35">
                  <c:v>2.9122641509433964</c:v>
                </c:pt>
                <c:pt idx="36">
                  <c:v>2.9740566037735849</c:v>
                </c:pt>
                <c:pt idx="37">
                  <c:v>3.0415094339622644</c:v>
                </c:pt>
                <c:pt idx="38">
                  <c:v>3.0924528301886793</c:v>
                </c:pt>
                <c:pt idx="39">
                  <c:v>3.1018867924528304</c:v>
                </c:pt>
                <c:pt idx="40">
                  <c:v>3.094811320754717</c:v>
                </c:pt>
                <c:pt idx="41">
                  <c:v>3.175943396226415</c:v>
                </c:pt>
                <c:pt idx="42">
                  <c:v>3.2514150943396225</c:v>
                </c:pt>
                <c:pt idx="43">
                  <c:v>3.2990566037735851</c:v>
                </c:pt>
                <c:pt idx="44">
                  <c:v>3.479245283018868</c:v>
                </c:pt>
                <c:pt idx="45">
                  <c:v>3.6523584905660376</c:v>
                </c:pt>
                <c:pt idx="46">
                  <c:v>3.7933962264150942</c:v>
                </c:pt>
                <c:pt idx="47">
                  <c:v>3.9320754716981132</c:v>
                </c:pt>
                <c:pt idx="48">
                  <c:v>4.0108490566037736</c:v>
                </c:pt>
                <c:pt idx="49">
                  <c:v>4.1396226415094342</c:v>
                </c:pt>
                <c:pt idx="50">
                  <c:v>4.1023584905660373</c:v>
                </c:pt>
                <c:pt idx="51">
                  <c:v>4.3056603773584907</c:v>
                </c:pt>
                <c:pt idx="52">
                  <c:v>4.4825471698113208</c:v>
                </c:pt>
                <c:pt idx="53">
                  <c:v>4.5627358490566037</c:v>
                </c:pt>
                <c:pt idx="54">
                  <c:v>4.6099056603773585</c:v>
                </c:pt>
                <c:pt idx="55">
                  <c:v>4.6485849056603774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'MLO versus CDIAC'!$F$3</c:f>
              <c:strCache>
                <c:ptCount val="1"/>
                <c:pt idx="0">
                  <c:v>% du cumul</c:v>
                </c:pt>
              </c:strCache>
            </c:strRef>
          </c:tx>
          <c:marker>
            <c:symbol val="none"/>
          </c:marker>
          <c:yVal>
            <c:numRef>
              <c:f>'MLO versus CDIAC'!$F$4:$F$59</c:f>
              <c:numCache>
                <c:formatCode>General</c:formatCode>
                <c:ptCount val="56"/>
                <c:pt idx="0">
                  <c:v>0.69452830188679238</c:v>
                </c:pt>
                <c:pt idx="1">
                  <c:v>1.4216037735849054</c:v>
                </c:pt>
                <c:pt idx="2">
                  <c:v>2.1517924528301884</c:v>
                </c:pt>
                <c:pt idx="3">
                  <c:v>2.9119811320754718</c:v>
                </c:pt>
                <c:pt idx="4">
                  <c:v>3.7137735849056601</c:v>
                </c:pt>
                <c:pt idx="5">
                  <c:v>4.5614150943396226</c:v>
                </c:pt>
                <c:pt idx="6">
                  <c:v>5.447264150943397</c:v>
                </c:pt>
                <c:pt idx="7">
                  <c:v>6.3778301886792459</c:v>
                </c:pt>
                <c:pt idx="8">
                  <c:v>7.3381132075471704</c:v>
                </c:pt>
                <c:pt idx="9">
                  <c:v>8.3473584905660374</c:v>
                </c:pt>
                <c:pt idx="10">
                  <c:v>9.4171698113207558</c:v>
                </c:pt>
                <c:pt idx="11">
                  <c:v>10.564245283018868</c:v>
                </c:pt>
                <c:pt idx="12">
                  <c:v>11.755188679245283</c:v>
                </c:pt>
                <c:pt idx="13">
                  <c:v>12.993679245283017</c:v>
                </c:pt>
                <c:pt idx="14">
                  <c:v>14.299528301886792</c:v>
                </c:pt>
                <c:pt idx="15">
                  <c:v>15.607924528301886</c:v>
                </c:pt>
                <c:pt idx="16">
                  <c:v>16.908679245283022</c:v>
                </c:pt>
                <c:pt idx="17">
                  <c:v>18.285283018867926</c:v>
                </c:pt>
                <c:pt idx="18">
                  <c:v>19.70490566037736</c:v>
                </c:pt>
                <c:pt idx="19">
                  <c:v>21.140943396226415</c:v>
                </c:pt>
                <c:pt idx="20">
                  <c:v>22.657075471698111</c:v>
                </c:pt>
                <c:pt idx="21">
                  <c:v>24.157358490566036</c:v>
                </c:pt>
                <c:pt idx="22">
                  <c:v>25.611509433962262</c:v>
                </c:pt>
                <c:pt idx="23">
                  <c:v>27.053207547169809</c:v>
                </c:pt>
                <c:pt idx="24">
                  <c:v>28.489528301886789</c:v>
                </c:pt>
                <c:pt idx="25">
                  <c:v>29.977641509433958</c:v>
                </c:pt>
                <c:pt idx="26">
                  <c:v>31.510754716981129</c:v>
                </c:pt>
                <c:pt idx="27">
                  <c:v>33.090849056603773</c:v>
                </c:pt>
                <c:pt idx="28">
                  <c:v>34.711132075471696</c:v>
                </c:pt>
                <c:pt idx="29">
                  <c:v>36.391132075471688</c:v>
                </c:pt>
                <c:pt idx="30">
                  <c:v>38.107924528301879</c:v>
                </c:pt>
                <c:pt idx="31">
                  <c:v>39.826981132075467</c:v>
                </c:pt>
                <c:pt idx="32">
                  <c:v>41.565283018867916</c:v>
                </c:pt>
                <c:pt idx="33">
                  <c:v>43.285471698113192</c:v>
                </c:pt>
                <c:pt idx="34">
                  <c:v>45.003396226415077</c:v>
                </c:pt>
                <c:pt idx="35">
                  <c:v>46.75075471698112</c:v>
                </c:pt>
                <c:pt idx="36">
                  <c:v>48.535188679245273</c:v>
                </c:pt>
                <c:pt idx="37">
                  <c:v>50.360094339622627</c:v>
                </c:pt>
                <c:pt idx="38">
                  <c:v>52.215566037735833</c:v>
                </c:pt>
                <c:pt idx="39">
                  <c:v>54.076698113207534</c:v>
                </c:pt>
                <c:pt idx="40">
                  <c:v>55.933584905660361</c:v>
                </c:pt>
                <c:pt idx="41">
                  <c:v>57.839150943396213</c:v>
                </c:pt>
                <c:pt idx="42">
                  <c:v>59.789999999999985</c:v>
                </c:pt>
                <c:pt idx="43">
                  <c:v>61.769433962264131</c:v>
                </c:pt>
                <c:pt idx="44">
                  <c:v>63.856981132075454</c:v>
                </c:pt>
                <c:pt idx="45">
                  <c:v>66.048396226415079</c:v>
                </c:pt>
                <c:pt idx="46">
                  <c:v>68.324433962264138</c:v>
                </c:pt>
                <c:pt idx="47">
                  <c:v>70.683679245283003</c:v>
                </c:pt>
                <c:pt idx="48">
                  <c:v>73.090188679245273</c:v>
                </c:pt>
                <c:pt idx="49">
                  <c:v>75.573962264150936</c:v>
                </c:pt>
                <c:pt idx="50">
                  <c:v>78.03537735849055</c:v>
                </c:pt>
                <c:pt idx="51">
                  <c:v>80.618773584905639</c:v>
                </c:pt>
                <c:pt idx="52">
                  <c:v>83.308301886792435</c:v>
                </c:pt>
                <c:pt idx="53">
                  <c:v>86.045943396226392</c:v>
                </c:pt>
                <c:pt idx="54">
                  <c:v>88.81188679245281</c:v>
                </c:pt>
                <c:pt idx="55">
                  <c:v>91.601037735849033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101888"/>
        <c:axId val="145101312"/>
      </c:scatterChart>
      <c:valAx>
        <c:axId val="145100160"/>
        <c:scaling>
          <c:orientation val="minMax"/>
          <c:max val="2015"/>
          <c:min val="1956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45100736"/>
        <c:crosses val="autoZero"/>
        <c:crossBetween val="midCat"/>
      </c:valAx>
      <c:valAx>
        <c:axId val="145100736"/>
        <c:scaling>
          <c:orientation val="minMax"/>
          <c:max val="150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rgbClr val="00B050"/>
                </a:solidFill>
              </a:defRPr>
            </a:pPr>
            <a:endParaRPr lang="fr-FR"/>
          </a:p>
        </c:txPr>
        <c:crossAx val="145100160"/>
        <c:crosses val="autoZero"/>
        <c:crossBetween val="midCat"/>
      </c:valAx>
      <c:valAx>
        <c:axId val="145101312"/>
        <c:scaling>
          <c:orientation val="minMax"/>
          <c:max val="5"/>
          <c:min val="0"/>
        </c:scaling>
        <c:delete val="0"/>
        <c:axPos val="r"/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solidFill>
                  <a:srgbClr val="FF0000"/>
                </a:solidFill>
              </a:defRPr>
            </a:pPr>
            <a:endParaRPr lang="fr-FR"/>
          </a:p>
        </c:txPr>
        <c:crossAx val="145101888"/>
        <c:crosses val="max"/>
        <c:crossBetween val="midCat"/>
      </c:valAx>
      <c:valAx>
        <c:axId val="145101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013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331288023232083E-2"/>
          <c:y val="5.5627576656492851E-2"/>
          <c:w val="0.55367980513136905"/>
          <c:h val="0.25893850558418746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100" b="1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929289339537781E-2"/>
          <c:y val="4.1582470730484516E-2"/>
          <c:w val="0.91286085536910178"/>
          <c:h val="0.86459111150432078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'MLO versus CDIAC'!$D$3</c:f>
              <c:strCache>
                <c:ptCount val="1"/>
                <c:pt idx="0">
                  <c:v> Cumul des emissions anthropiques (ppm)</c:v>
                </c:pt>
              </c:strCache>
            </c:strRef>
          </c:tx>
          <c:spPr>
            <a:ln w="9525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'MLO versus CDIAC'!$A$4:$A$59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CDIAC'!$D$4:$D$59</c:f>
              <c:numCache>
                <c:formatCode>0.000</c:formatCode>
                <c:ptCount val="56"/>
                <c:pt idx="0">
                  <c:v>1.1575471698113207</c:v>
                </c:pt>
                <c:pt idx="1">
                  <c:v>2.3693396226415091</c:v>
                </c:pt>
                <c:pt idx="2">
                  <c:v>3.5863207547169811</c:v>
                </c:pt>
                <c:pt idx="3">
                  <c:v>4.8533018867924529</c:v>
                </c:pt>
                <c:pt idx="4">
                  <c:v>6.189622641509434</c:v>
                </c:pt>
                <c:pt idx="5">
                  <c:v>7.6023584905660382</c:v>
                </c:pt>
                <c:pt idx="6">
                  <c:v>9.0787735849056617</c:v>
                </c:pt>
                <c:pt idx="7">
                  <c:v>10.629716981132077</c:v>
                </c:pt>
                <c:pt idx="8">
                  <c:v>12.230188679245284</c:v>
                </c:pt>
                <c:pt idx="9">
                  <c:v>13.912264150943397</c:v>
                </c:pt>
                <c:pt idx="10">
                  <c:v>15.695283018867926</c:v>
                </c:pt>
                <c:pt idx="11">
                  <c:v>17.607075471698113</c:v>
                </c:pt>
                <c:pt idx="12">
                  <c:v>19.591981132075471</c:v>
                </c:pt>
                <c:pt idx="13">
                  <c:v>21.656132075471696</c:v>
                </c:pt>
                <c:pt idx="14">
                  <c:v>23.83254716981132</c:v>
                </c:pt>
                <c:pt idx="15">
                  <c:v>26.013207547169813</c:v>
                </c:pt>
                <c:pt idx="16">
                  <c:v>28.181132075471702</c:v>
                </c:pt>
                <c:pt idx="17">
                  <c:v>30.475471698113211</c:v>
                </c:pt>
                <c:pt idx="18">
                  <c:v>32.841509433962266</c:v>
                </c:pt>
                <c:pt idx="19">
                  <c:v>35.234905660377358</c:v>
                </c:pt>
                <c:pt idx="20">
                  <c:v>37.761792452830186</c:v>
                </c:pt>
                <c:pt idx="21">
                  <c:v>40.262264150943395</c:v>
                </c:pt>
                <c:pt idx="22">
                  <c:v>42.685849056603772</c:v>
                </c:pt>
                <c:pt idx="23">
                  <c:v>45.088679245283018</c:v>
                </c:pt>
                <c:pt idx="24">
                  <c:v>47.482547169811319</c:v>
                </c:pt>
                <c:pt idx="25">
                  <c:v>49.9627358490566</c:v>
                </c:pt>
                <c:pt idx="26">
                  <c:v>52.517924528301883</c:v>
                </c:pt>
                <c:pt idx="27">
                  <c:v>55.151415094339619</c:v>
                </c:pt>
                <c:pt idx="28">
                  <c:v>57.851886792452824</c:v>
                </c:pt>
                <c:pt idx="29">
                  <c:v>60.651886792452821</c:v>
                </c:pt>
                <c:pt idx="30">
                  <c:v>63.513207547169799</c:v>
                </c:pt>
                <c:pt idx="31">
                  <c:v>66.378301886792443</c:v>
                </c:pt>
                <c:pt idx="32">
                  <c:v>69.275471698113193</c:v>
                </c:pt>
                <c:pt idx="33">
                  <c:v>72.14245283018866</c:v>
                </c:pt>
                <c:pt idx="34">
                  <c:v>75.005660377358467</c:v>
                </c:pt>
                <c:pt idx="35">
                  <c:v>77.917924528301867</c:v>
                </c:pt>
                <c:pt idx="36">
                  <c:v>80.891981132075458</c:v>
                </c:pt>
                <c:pt idx="37">
                  <c:v>83.933490566037719</c:v>
                </c:pt>
                <c:pt idx="38">
                  <c:v>87.025943396226396</c:v>
                </c:pt>
                <c:pt idx="39">
                  <c:v>90.127830188679226</c:v>
                </c:pt>
                <c:pt idx="40">
                  <c:v>93.222641509433942</c:v>
                </c:pt>
                <c:pt idx="41">
                  <c:v>96.398584905660357</c:v>
                </c:pt>
                <c:pt idx="42">
                  <c:v>99.649999999999977</c:v>
                </c:pt>
                <c:pt idx="43">
                  <c:v>102.94905660377356</c:v>
                </c:pt>
                <c:pt idx="44">
                  <c:v>106.42830188679243</c:v>
                </c:pt>
                <c:pt idx="45">
                  <c:v>110.08066037735847</c:v>
                </c:pt>
                <c:pt idx="46">
                  <c:v>113.87405660377357</c:v>
                </c:pt>
                <c:pt idx="47">
                  <c:v>117.80613207547168</c:v>
                </c:pt>
                <c:pt idx="48">
                  <c:v>121.81698113207545</c:v>
                </c:pt>
                <c:pt idx="49">
                  <c:v>125.95660377358489</c:v>
                </c:pt>
                <c:pt idx="50">
                  <c:v>130.05896226415092</c:v>
                </c:pt>
                <c:pt idx="51">
                  <c:v>134.36462264150941</c:v>
                </c:pt>
                <c:pt idx="52">
                  <c:v>138.84716981132073</c:v>
                </c:pt>
                <c:pt idx="53">
                  <c:v>143.40990566037732</c:v>
                </c:pt>
                <c:pt idx="54">
                  <c:v>148.01981132075468</c:v>
                </c:pt>
                <c:pt idx="55">
                  <c:v>152.66839622641507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'MLO versus CDIAC'!$E$3</c:f>
              <c:strCache>
                <c:ptCount val="1"/>
                <c:pt idx="0">
                  <c:v>hausse MLO</c:v>
                </c:pt>
              </c:strCache>
            </c:strRef>
          </c:tx>
          <c:spPr>
            <a:ln w="762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'MLO versus CDIAC'!$A$4:$A$59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CDIAC'!$E$4:$E$59</c:f>
              <c:numCache>
                <c:formatCode>General</c:formatCode>
                <c:ptCount val="56"/>
                <c:pt idx="0">
                  <c:v>1.4700000000000273</c:v>
                </c:pt>
                <c:pt idx="1">
                  <c:v>2.410000000000025</c:v>
                </c:pt>
                <c:pt idx="2">
                  <c:v>3.1399999999999864</c:v>
                </c:pt>
                <c:pt idx="3">
                  <c:v>3.9499999999999886</c:v>
                </c:pt>
                <c:pt idx="4">
                  <c:v>4.4900000000000091</c:v>
                </c:pt>
                <c:pt idx="5">
                  <c:v>5.1200000000000045</c:v>
                </c:pt>
                <c:pt idx="6">
                  <c:v>5.5400000000000205</c:v>
                </c:pt>
                <c:pt idx="7">
                  <c:v>6.8799999999999955</c:v>
                </c:pt>
                <c:pt idx="8">
                  <c:v>7.660000000000025</c:v>
                </c:pt>
                <c:pt idx="9">
                  <c:v>8.5400000000000205</c:v>
                </c:pt>
                <c:pt idx="10">
                  <c:v>10.120000000000005</c:v>
                </c:pt>
                <c:pt idx="11">
                  <c:v>11.180000000000007</c:v>
                </c:pt>
                <c:pt idx="12">
                  <c:v>11.819999999999993</c:v>
                </c:pt>
                <c:pt idx="13">
                  <c:v>12.949999999999989</c:v>
                </c:pt>
                <c:pt idx="14">
                  <c:v>15.180000000000007</c:v>
                </c:pt>
                <c:pt idx="15">
                  <c:v>15.680000000000007</c:v>
                </c:pt>
                <c:pt idx="16">
                  <c:v>16.610000000000014</c:v>
                </c:pt>
                <c:pt idx="17">
                  <c:v>17.54000000000002</c:v>
                </c:pt>
                <c:pt idx="18">
                  <c:v>19.329999999999984</c:v>
                </c:pt>
                <c:pt idx="19">
                  <c:v>20.899999999999977</c:v>
                </c:pt>
                <c:pt idx="20">
                  <c:v>22.339999999999975</c:v>
                </c:pt>
                <c:pt idx="21">
                  <c:v>24.25</c:v>
                </c:pt>
                <c:pt idx="22">
                  <c:v>25.610000000000014</c:v>
                </c:pt>
                <c:pt idx="23">
                  <c:v>26.949999999999989</c:v>
                </c:pt>
                <c:pt idx="24">
                  <c:v>28.550000000000011</c:v>
                </c:pt>
                <c:pt idx="25">
                  <c:v>30.149999999999977</c:v>
                </c:pt>
                <c:pt idx="26">
                  <c:v>31.620000000000005</c:v>
                </c:pt>
                <c:pt idx="27">
                  <c:v>32.920000000000016</c:v>
                </c:pt>
                <c:pt idx="28">
                  <c:v>34.69</c:v>
                </c:pt>
                <c:pt idx="29">
                  <c:v>37.069999999999993</c:v>
                </c:pt>
                <c:pt idx="30">
                  <c:v>38.620000000000005</c:v>
                </c:pt>
                <c:pt idx="31">
                  <c:v>39.889999999999986</c:v>
                </c:pt>
                <c:pt idx="32">
                  <c:v>41.110000000000014</c:v>
                </c:pt>
                <c:pt idx="33">
                  <c:v>41.949999999999989</c:v>
                </c:pt>
                <c:pt idx="34">
                  <c:v>42.600000000000023</c:v>
                </c:pt>
                <c:pt idx="35">
                  <c:v>44.329999999999984</c:v>
                </c:pt>
                <c:pt idx="36">
                  <c:v>46.319999999999993</c:v>
                </c:pt>
                <c:pt idx="37">
                  <c:v>48.110000000000014</c:v>
                </c:pt>
                <c:pt idx="38">
                  <c:v>49.230000000000018</c:v>
                </c:pt>
                <c:pt idx="39">
                  <c:v>52.199999999999989</c:v>
                </c:pt>
                <c:pt idx="40">
                  <c:v>53.879999999999995</c:v>
                </c:pt>
                <c:pt idx="41">
                  <c:v>55.050000000000011</c:v>
                </c:pt>
                <c:pt idx="42">
                  <c:v>56.639999999999986</c:v>
                </c:pt>
                <c:pt idx="43">
                  <c:v>58.779999999999973</c:v>
                </c:pt>
                <c:pt idx="44">
                  <c:v>61.300000000000011</c:v>
                </c:pt>
                <c:pt idx="45">
                  <c:v>63.019999999999982</c:v>
                </c:pt>
                <c:pt idx="46">
                  <c:v>65.300000000000011</c:v>
                </c:pt>
                <c:pt idx="47">
                  <c:v>67.399999999999977</c:v>
                </c:pt>
                <c:pt idx="48">
                  <c:v>69.29000000000002</c:v>
                </c:pt>
                <c:pt idx="49">
                  <c:v>71.100000000000023</c:v>
                </c:pt>
                <c:pt idx="50">
                  <c:v>72.930000000000007</c:v>
                </c:pt>
                <c:pt idx="51">
                  <c:v>75.399999999999977</c:v>
                </c:pt>
                <c:pt idx="52">
                  <c:v>77.149999999999977</c:v>
                </c:pt>
                <c:pt idx="53">
                  <c:v>79.350000000000023</c:v>
                </c:pt>
                <c:pt idx="54">
                  <c:v>82.019999999999982</c:v>
                </c:pt>
                <c:pt idx="55">
                  <c:v>84.149999999999977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'MLO versus CDIAC'!$F$3</c:f>
              <c:strCache>
                <c:ptCount val="1"/>
                <c:pt idx="0">
                  <c:v>% du cumul</c:v>
                </c:pt>
              </c:strCache>
            </c:strRef>
          </c:tx>
          <c:spPr>
            <a:ln>
              <a:solidFill>
                <a:srgbClr val="C00000"/>
              </a:solidFill>
              <a:prstDash val="dash"/>
            </a:ln>
          </c:spPr>
          <c:marker>
            <c:symbol val="none"/>
          </c:marker>
          <c:xVal>
            <c:numRef>
              <c:f>'MLO versus CDIAC'!$A$4:$A$59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CDIAC'!$F$4:$F$59</c:f>
              <c:numCache>
                <c:formatCode>General</c:formatCode>
                <c:ptCount val="56"/>
                <c:pt idx="0">
                  <c:v>0.69452830188679238</c:v>
                </c:pt>
                <c:pt idx="1">
                  <c:v>1.4216037735849054</c:v>
                </c:pt>
                <c:pt idx="2">
                  <c:v>2.1517924528301884</c:v>
                </c:pt>
                <c:pt idx="3">
                  <c:v>2.9119811320754718</c:v>
                </c:pt>
                <c:pt idx="4">
                  <c:v>3.7137735849056601</c:v>
                </c:pt>
                <c:pt idx="5">
                  <c:v>4.5614150943396226</c:v>
                </c:pt>
                <c:pt idx="6">
                  <c:v>5.447264150943397</c:v>
                </c:pt>
                <c:pt idx="7">
                  <c:v>6.3778301886792459</c:v>
                </c:pt>
                <c:pt idx="8">
                  <c:v>7.3381132075471704</c:v>
                </c:pt>
                <c:pt idx="9">
                  <c:v>8.3473584905660374</c:v>
                </c:pt>
                <c:pt idx="10">
                  <c:v>9.4171698113207558</c:v>
                </c:pt>
                <c:pt idx="11">
                  <c:v>10.564245283018868</c:v>
                </c:pt>
                <c:pt idx="12">
                  <c:v>11.755188679245283</c:v>
                </c:pt>
                <c:pt idx="13">
                  <c:v>12.993679245283017</c:v>
                </c:pt>
                <c:pt idx="14">
                  <c:v>14.299528301886792</c:v>
                </c:pt>
                <c:pt idx="15">
                  <c:v>15.607924528301886</c:v>
                </c:pt>
                <c:pt idx="16">
                  <c:v>16.908679245283022</c:v>
                </c:pt>
                <c:pt idx="17">
                  <c:v>18.285283018867926</c:v>
                </c:pt>
                <c:pt idx="18">
                  <c:v>19.70490566037736</c:v>
                </c:pt>
                <c:pt idx="19">
                  <c:v>21.140943396226415</c:v>
                </c:pt>
                <c:pt idx="20">
                  <c:v>22.657075471698111</c:v>
                </c:pt>
                <c:pt idx="21">
                  <c:v>24.157358490566036</c:v>
                </c:pt>
                <c:pt idx="22">
                  <c:v>25.611509433962262</c:v>
                </c:pt>
                <c:pt idx="23">
                  <c:v>27.053207547169809</c:v>
                </c:pt>
                <c:pt idx="24">
                  <c:v>28.489528301886789</c:v>
                </c:pt>
                <c:pt idx="25">
                  <c:v>29.977641509433958</c:v>
                </c:pt>
                <c:pt idx="26">
                  <c:v>31.510754716981129</c:v>
                </c:pt>
                <c:pt idx="27">
                  <c:v>33.090849056603773</c:v>
                </c:pt>
                <c:pt idx="28">
                  <c:v>34.711132075471696</c:v>
                </c:pt>
                <c:pt idx="29">
                  <c:v>36.391132075471688</c:v>
                </c:pt>
                <c:pt idx="30">
                  <c:v>38.107924528301879</c:v>
                </c:pt>
                <c:pt idx="31">
                  <c:v>39.826981132075467</c:v>
                </c:pt>
                <c:pt idx="32">
                  <c:v>41.565283018867916</c:v>
                </c:pt>
                <c:pt idx="33">
                  <c:v>43.285471698113192</c:v>
                </c:pt>
                <c:pt idx="34">
                  <c:v>45.003396226415077</c:v>
                </c:pt>
                <c:pt idx="35">
                  <c:v>46.75075471698112</c:v>
                </c:pt>
                <c:pt idx="36">
                  <c:v>48.535188679245273</c:v>
                </c:pt>
                <c:pt idx="37">
                  <c:v>50.360094339622627</c:v>
                </c:pt>
                <c:pt idx="38">
                  <c:v>52.215566037735833</c:v>
                </c:pt>
                <c:pt idx="39">
                  <c:v>54.076698113207534</c:v>
                </c:pt>
                <c:pt idx="40">
                  <c:v>55.933584905660361</c:v>
                </c:pt>
                <c:pt idx="41">
                  <c:v>57.839150943396213</c:v>
                </c:pt>
                <c:pt idx="42">
                  <c:v>59.789999999999985</c:v>
                </c:pt>
                <c:pt idx="43">
                  <c:v>61.769433962264131</c:v>
                </c:pt>
                <c:pt idx="44">
                  <c:v>63.856981132075454</c:v>
                </c:pt>
                <c:pt idx="45">
                  <c:v>66.048396226415079</c:v>
                </c:pt>
                <c:pt idx="46">
                  <c:v>68.324433962264138</c:v>
                </c:pt>
                <c:pt idx="47">
                  <c:v>70.683679245283003</c:v>
                </c:pt>
                <c:pt idx="48">
                  <c:v>73.090188679245273</c:v>
                </c:pt>
                <c:pt idx="49">
                  <c:v>75.573962264150936</c:v>
                </c:pt>
                <c:pt idx="50">
                  <c:v>78.03537735849055</c:v>
                </c:pt>
                <c:pt idx="51">
                  <c:v>80.618773584905639</c:v>
                </c:pt>
                <c:pt idx="52">
                  <c:v>83.308301886792435</c:v>
                </c:pt>
                <c:pt idx="53">
                  <c:v>86.045943396226392</c:v>
                </c:pt>
                <c:pt idx="54">
                  <c:v>88.81188679245281</c:v>
                </c:pt>
                <c:pt idx="55">
                  <c:v>91.601037735849033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104192"/>
        <c:axId val="145465344"/>
      </c:scatterChart>
      <c:scatterChart>
        <c:scatterStyle val="smoothMarker"/>
        <c:varyColors val="0"/>
        <c:ser>
          <c:idx val="1"/>
          <c:order val="0"/>
          <c:tx>
            <c:strRef>
              <c:f>'MLO versus CDIAC'!$C$3</c:f>
              <c:strCache>
                <c:ptCount val="1"/>
                <c:pt idx="0">
                  <c:v>  Emissions anthropiques (ppm/an)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'MLO versus CDIAC'!$A$4:$A$59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versus CDIAC'!$C$4:$C$59</c:f>
              <c:numCache>
                <c:formatCode>0.000</c:formatCode>
                <c:ptCount val="56"/>
                <c:pt idx="0">
                  <c:v>1.1575471698113207</c:v>
                </c:pt>
                <c:pt idx="1">
                  <c:v>1.2117924528301887</c:v>
                </c:pt>
                <c:pt idx="2">
                  <c:v>1.2169811320754718</c:v>
                </c:pt>
                <c:pt idx="3">
                  <c:v>1.2669811320754718</c:v>
                </c:pt>
                <c:pt idx="4">
                  <c:v>1.3363207547169811</c:v>
                </c:pt>
                <c:pt idx="5">
                  <c:v>1.4127358490566038</c:v>
                </c:pt>
                <c:pt idx="6">
                  <c:v>1.4764150943396226</c:v>
                </c:pt>
                <c:pt idx="7">
                  <c:v>1.5509433962264152</c:v>
                </c:pt>
                <c:pt idx="8">
                  <c:v>1.6004716981132074</c:v>
                </c:pt>
                <c:pt idx="9">
                  <c:v>1.6820754716981132</c:v>
                </c:pt>
                <c:pt idx="10">
                  <c:v>1.7830188679245282</c:v>
                </c:pt>
                <c:pt idx="11">
                  <c:v>1.9117924528301886</c:v>
                </c:pt>
                <c:pt idx="12">
                  <c:v>1.9849056603773585</c:v>
                </c:pt>
                <c:pt idx="13">
                  <c:v>2.0641509433962266</c:v>
                </c:pt>
                <c:pt idx="14">
                  <c:v>2.1764150943396228</c:v>
                </c:pt>
                <c:pt idx="15">
                  <c:v>2.1806603773584907</c:v>
                </c:pt>
                <c:pt idx="16">
                  <c:v>2.1679245283018869</c:v>
                </c:pt>
                <c:pt idx="17">
                  <c:v>2.2943396226415094</c:v>
                </c:pt>
                <c:pt idx="18">
                  <c:v>2.3660377358490567</c:v>
                </c:pt>
                <c:pt idx="19">
                  <c:v>2.3933962264150943</c:v>
                </c:pt>
                <c:pt idx="20">
                  <c:v>2.5268867924528302</c:v>
                </c:pt>
                <c:pt idx="21">
                  <c:v>2.5004716981132074</c:v>
                </c:pt>
                <c:pt idx="22">
                  <c:v>2.4235849056603773</c:v>
                </c:pt>
                <c:pt idx="23">
                  <c:v>2.4028301886792454</c:v>
                </c:pt>
                <c:pt idx="24">
                  <c:v>2.3938679245283021</c:v>
                </c:pt>
                <c:pt idx="25">
                  <c:v>2.4801886792452832</c:v>
                </c:pt>
                <c:pt idx="26">
                  <c:v>2.5551886792452829</c:v>
                </c:pt>
                <c:pt idx="27">
                  <c:v>2.6334905660377359</c:v>
                </c:pt>
                <c:pt idx="28">
                  <c:v>2.7004716981132075</c:v>
                </c:pt>
                <c:pt idx="29">
                  <c:v>2.8</c:v>
                </c:pt>
                <c:pt idx="30">
                  <c:v>2.861320754716981</c:v>
                </c:pt>
                <c:pt idx="31">
                  <c:v>2.8650943396226416</c:v>
                </c:pt>
                <c:pt idx="32">
                  <c:v>2.8971698113207549</c:v>
                </c:pt>
                <c:pt idx="33">
                  <c:v>2.8669811320754719</c:v>
                </c:pt>
                <c:pt idx="34">
                  <c:v>2.8632075471698113</c:v>
                </c:pt>
                <c:pt idx="35">
                  <c:v>2.9122641509433964</c:v>
                </c:pt>
                <c:pt idx="36">
                  <c:v>2.9740566037735849</c:v>
                </c:pt>
                <c:pt idx="37">
                  <c:v>3.0415094339622644</c:v>
                </c:pt>
                <c:pt idx="38">
                  <c:v>3.0924528301886793</c:v>
                </c:pt>
                <c:pt idx="39">
                  <c:v>3.1018867924528304</c:v>
                </c:pt>
                <c:pt idx="40">
                  <c:v>3.094811320754717</c:v>
                </c:pt>
                <c:pt idx="41">
                  <c:v>3.175943396226415</c:v>
                </c:pt>
                <c:pt idx="42">
                  <c:v>3.2514150943396225</c:v>
                </c:pt>
                <c:pt idx="43">
                  <c:v>3.2990566037735851</c:v>
                </c:pt>
                <c:pt idx="44">
                  <c:v>3.479245283018868</c:v>
                </c:pt>
                <c:pt idx="45">
                  <c:v>3.6523584905660376</c:v>
                </c:pt>
                <c:pt idx="46">
                  <c:v>3.7933962264150942</c:v>
                </c:pt>
                <c:pt idx="47">
                  <c:v>3.9320754716981132</c:v>
                </c:pt>
                <c:pt idx="48">
                  <c:v>4.0108490566037736</c:v>
                </c:pt>
                <c:pt idx="49">
                  <c:v>4.1396226415094342</c:v>
                </c:pt>
                <c:pt idx="50">
                  <c:v>4.1023584905660373</c:v>
                </c:pt>
                <c:pt idx="51">
                  <c:v>4.3056603773584907</c:v>
                </c:pt>
                <c:pt idx="52">
                  <c:v>4.4825471698113208</c:v>
                </c:pt>
                <c:pt idx="53">
                  <c:v>4.5627358490566037</c:v>
                </c:pt>
                <c:pt idx="54">
                  <c:v>4.6099056603773585</c:v>
                </c:pt>
                <c:pt idx="55">
                  <c:v>4.6485849056603774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66496"/>
        <c:axId val="145465920"/>
      </c:scatterChart>
      <c:valAx>
        <c:axId val="145104192"/>
        <c:scaling>
          <c:orientation val="minMax"/>
          <c:max val="2015"/>
          <c:min val="196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45465344"/>
        <c:crosses val="autoZero"/>
        <c:crossBetween val="midCat"/>
      </c:valAx>
      <c:valAx>
        <c:axId val="145465344"/>
        <c:scaling>
          <c:orientation val="minMax"/>
          <c:max val="150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 b="1">
                <a:solidFill>
                  <a:srgbClr val="00B050"/>
                </a:solidFill>
              </a:defRPr>
            </a:pPr>
            <a:endParaRPr lang="fr-FR"/>
          </a:p>
        </c:txPr>
        <c:crossAx val="145104192"/>
        <c:crosses val="autoZero"/>
        <c:crossBetween val="midCat"/>
      </c:valAx>
      <c:valAx>
        <c:axId val="145465920"/>
        <c:scaling>
          <c:orientation val="minMax"/>
          <c:max val="5"/>
          <c:min val="0"/>
        </c:scaling>
        <c:delete val="0"/>
        <c:axPos val="r"/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100" b="1">
                <a:solidFill>
                  <a:srgbClr val="FF0000"/>
                </a:solidFill>
              </a:defRPr>
            </a:pPr>
            <a:endParaRPr lang="fr-FR"/>
          </a:p>
        </c:txPr>
        <c:crossAx val="145466496"/>
        <c:crosses val="max"/>
        <c:crossBetween val="midCat"/>
      </c:valAx>
      <c:valAx>
        <c:axId val="145466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465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892695712048701E-2"/>
          <c:y val="7.179155976289478E-2"/>
          <c:w val="0.48300534189220723"/>
          <c:h val="0.31753501864898465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903715982871E-2"/>
          <c:y val="0.10051768766177699"/>
          <c:w val="0.86537643320900692"/>
          <c:h val="0.87532322310003052"/>
        </c:manualLayout>
      </c:layout>
      <c:scatterChart>
        <c:scatterStyle val="lineMarker"/>
        <c:varyColors val="0"/>
        <c:ser>
          <c:idx val="0"/>
          <c:order val="0"/>
          <c:tx>
            <c:strRef>
              <c:f>'NH  Vermunt D14C'!$J$3</c:f>
              <c:strCache>
                <c:ptCount val="1"/>
                <c:pt idx="0">
                  <c:v>delta 13C 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howLeaderLines val="0"/>
          </c:dLbls>
          <c:xVal>
            <c:numRef>
              <c:f>'NH  Vermunt D14C'!$I$4:$I$367</c:f>
              <c:numCache>
                <c:formatCode>0.00</c:formatCode>
                <c:ptCount val="364"/>
                <c:pt idx="0">
                  <c:v>1959.1899572649572</c:v>
                </c:pt>
                <c:pt idx="1">
                  <c:v>1959.2177350427351</c:v>
                </c:pt>
                <c:pt idx="2">
                  <c:v>1959.2502136752137</c:v>
                </c:pt>
                <c:pt idx="3">
                  <c:v>1959.2946581196582</c:v>
                </c:pt>
                <c:pt idx="4">
                  <c:v>1959.3188034188036</c:v>
                </c:pt>
                <c:pt idx="5">
                  <c:v>1959.3438034188034</c:v>
                </c:pt>
                <c:pt idx="6">
                  <c:v>1959.3715811965812</c:v>
                </c:pt>
                <c:pt idx="7">
                  <c:v>1959.4346153846154</c:v>
                </c:pt>
                <c:pt idx="8">
                  <c:v>1959.5115384615385</c:v>
                </c:pt>
                <c:pt idx="9">
                  <c:v>1959.5606837606836</c:v>
                </c:pt>
                <c:pt idx="10">
                  <c:v>1959.6653846153845</c:v>
                </c:pt>
                <c:pt idx="11">
                  <c:v>1959.7423076923076</c:v>
                </c:pt>
                <c:pt idx="12">
                  <c:v>1959.7914529914528</c:v>
                </c:pt>
                <c:pt idx="13">
                  <c:v>1959.8192307692307</c:v>
                </c:pt>
                <c:pt idx="14">
                  <c:v>1959.8961538461538</c:v>
                </c:pt>
                <c:pt idx="15">
                  <c:v>1959.9730769230769</c:v>
                </c:pt>
                <c:pt idx="16">
                  <c:v>1960.1297008547008</c:v>
                </c:pt>
                <c:pt idx="17">
                  <c:v>1960.231623931624</c:v>
                </c:pt>
                <c:pt idx="18">
                  <c:v>1960.2529914529914</c:v>
                </c:pt>
                <c:pt idx="19">
                  <c:v>1960.2807692307692</c:v>
                </c:pt>
                <c:pt idx="20">
                  <c:v>1960.3715811965812</c:v>
                </c:pt>
                <c:pt idx="21">
                  <c:v>1960.4346153846154</c:v>
                </c:pt>
                <c:pt idx="22">
                  <c:v>1960.5115384615385</c:v>
                </c:pt>
                <c:pt idx="23">
                  <c:v>1960.5884615384614</c:v>
                </c:pt>
                <c:pt idx="24">
                  <c:v>1960.6653846153845</c:v>
                </c:pt>
                <c:pt idx="25">
                  <c:v>1960.7423076923076</c:v>
                </c:pt>
                <c:pt idx="26">
                  <c:v>1960.8192307692307</c:v>
                </c:pt>
                <c:pt idx="27">
                  <c:v>1960.8961538461538</c:v>
                </c:pt>
                <c:pt idx="28">
                  <c:v>1960.9730769230769</c:v>
                </c:pt>
                <c:pt idx="29">
                  <c:v>1961.126923076923</c:v>
                </c:pt>
                <c:pt idx="30">
                  <c:v>1961.2038461538461</c:v>
                </c:pt>
                <c:pt idx="31">
                  <c:v>1961.2807692307692</c:v>
                </c:pt>
                <c:pt idx="32">
                  <c:v>1961.3576923076923</c:v>
                </c:pt>
                <c:pt idx="33">
                  <c:v>1961.4346153846154</c:v>
                </c:pt>
                <c:pt idx="34">
                  <c:v>1961.5115384615385</c:v>
                </c:pt>
                <c:pt idx="35">
                  <c:v>1961.5884615384614</c:v>
                </c:pt>
                <c:pt idx="36">
                  <c:v>1961.6653846153845</c:v>
                </c:pt>
                <c:pt idx="37">
                  <c:v>1961.7561965811965</c:v>
                </c:pt>
                <c:pt idx="38">
                  <c:v>1961.8192307692307</c:v>
                </c:pt>
                <c:pt idx="39">
                  <c:v>1961.9730769230769</c:v>
                </c:pt>
                <c:pt idx="40">
                  <c:v>1962.1297008547008</c:v>
                </c:pt>
                <c:pt idx="41">
                  <c:v>1962.231623931624</c:v>
                </c:pt>
                <c:pt idx="42">
                  <c:v>1962.3085470085471</c:v>
                </c:pt>
                <c:pt idx="43">
                  <c:v>1962.4401709401711</c:v>
                </c:pt>
                <c:pt idx="44">
                  <c:v>1962.6162393162392</c:v>
                </c:pt>
                <c:pt idx="45">
                  <c:v>1962.6653846153845</c:v>
                </c:pt>
                <c:pt idx="46">
                  <c:v>1962.7423076923076</c:v>
                </c:pt>
                <c:pt idx="47">
                  <c:v>1962.8192307692307</c:v>
                </c:pt>
                <c:pt idx="48">
                  <c:v>1962.8961538461538</c:v>
                </c:pt>
                <c:pt idx="49">
                  <c:v>1963.126923076923</c:v>
                </c:pt>
                <c:pt idx="50">
                  <c:v>1963.2038461538461</c:v>
                </c:pt>
                <c:pt idx="51">
                  <c:v>1963.2529914529914</c:v>
                </c:pt>
                <c:pt idx="52">
                  <c:v>1963.283547008547</c:v>
                </c:pt>
                <c:pt idx="53">
                  <c:v>1963.3299145299145</c:v>
                </c:pt>
                <c:pt idx="54">
                  <c:v>1963.3576923076923</c:v>
                </c:pt>
                <c:pt idx="55">
                  <c:v>1963.4068376068376</c:v>
                </c:pt>
                <c:pt idx="56">
                  <c:v>1963.4346153846154</c:v>
                </c:pt>
                <c:pt idx="57">
                  <c:v>1963.4837606837607</c:v>
                </c:pt>
                <c:pt idx="58">
                  <c:v>1963.5115384615385</c:v>
                </c:pt>
                <c:pt idx="59">
                  <c:v>1963.5606837606836</c:v>
                </c:pt>
                <c:pt idx="60">
                  <c:v>1963.5884615384614</c:v>
                </c:pt>
                <c:pt idx="61">
                  <c:v>1963.6376068376067</c:v>
                </c:pt>
                <c:pt idx="62">
                  <c:v>1963.6653846153845</c:v>
                </c:pt>
                <c:pt idx="63">
                  <c:v>1963.7145299145297</c:v>
                </c:pt>
                <c:pt idx="64">
                  <c:v>1963.7423076923076</c:v>
                </c:pt>
                <c:pt idx="65">
                  <c:v>1963.8192307692307</c:v>
                </c:pt>
                <c:pt idx="66">
                  <c:v>1963.8961538461538</c:v>
                </c:pt>
                <c:pt idx="67">
                  <c:v>1963.9730769230769</c:v>
                </c:pt>
                <c:pt idx="68">
                  <c:v>1964.126923076923</c:v>
                </c:pt>
                <c:pt idx="69">
                  <c:v>1964.2038461538461</c:v>
                </c:pt>
                <c:pt idx="70">
                  <c:v>1964.2807692307692</c:v>
                </c:pt>
                <c:pt idx="71">
                  <c:v>1964.3576923076923</c:v>
                </c:pt>
                <c:pt idx="72">
                  <c:v>1964.4346153846154</c:v>
                </c:pt>
                <c:pt idx="73">
                  <c:v>1964.5115384615385</c:v>
                </c:pt>
                <c:pt idx="74">
                  <c:v>1964.5884615384614</c:v>
                </c:pt>
                <c:pt idx="75">
                  <c:v>1964.6653846153845</c:v>
                </c:pt>
                <c:pt idx="76">
                  <c:v>1964.7423076923076</c:v>
                </c:pt>
                <c:pt idx="77">
                  <c:v>1964.8192307692307</c:v>
                </c:pt>
                <c:pt idx="78">
                  <c:v>1964.8961538461538</c:v>
                </c:pt>
                <c:pt idx="79">
                  <c:v>1964.9730769230769</c:v>
                </c:pt>
                <c:pt idx="80">
                  <c:v>1965.126923076923</c:v>
                </c:pt>
                <c:pt idx="81">
                  <c:v>1965.2094017094018</c:v>
                </c:pt>
                <c:pt idx="82">
                  <c:v>1965.2807692307692</c:v>
                </c:pt>
                <c:pt idx="83">
                  <c:v>1965.3576923076923</c:v>
                </c:pt>
                <c:pt idx="84">
                  <c:v>1965.4346153846154</c:v>
                </c:pt>
                <c:pt idx="85">
                  <c:v>1965.5115384615385</c:v>
                </c:pt>
                <c:pt idx="86">
                  <c:v>1965.6162393162392</c:v>
                </c:pt>
                <c:pt idx="87">
                  <c:v>1965.6653846153845</c:v>
                </c:pt>
                <c:pt idx="88">
                  <c:v>1965.7700854700854</c:v>
                </c:pt>
                <c:pt idx="89">
                  <c:v>1965.8470085470085</c:v>
                </c:pt>
                <c:pt idx="90">
                  <c:v>1965.8989316239315</c:v>
                </c:pt>
                <c:pt idx="91">
                  <c:v>1965.9730769230769</c:v>
                </c:pt>
                <c:pt idx="92">
                  <c:v>1966.1677350427351</c:v>
                </c:pt>
                <c:pt idx="93">
                  <c:v>1966.2232905982905</c:v>
                </c:pt>
                <c:pt idx="94">
                  <c:v>1966.3057692307693</c:v>
                </c:pt>
                <c:pt idx="95">
                  <c:v>1966.3771367521367</c:v>
                </c:pt>
                <c:pt idx="96">
                  <c:v>1966.4540598290598</c:v>
                </c:pt>
                <c:pt idx="97">
                  <c:v>1966.5309829059829</c:v>
                </c:pt>
                <c:pt idx="98">
                  <c:v>1966.6079059829058</c:v>
                </c:pt>
                <c:pt idx="99">
                  <c:v>1966.6848290598289</c:v>
                </c:pt>
                <c:pt idx="100">
                  <c:v>1966.761752136752</c:v>
                </c:pt>
                <c:pt idx="101">
                  <c:v>1966.8386752136751</c:v>
                </c:pt>
                <c:pt idx="102">
                  <c:v>1966.9155982905982</c:v>
                </c:pt>
                <c:pt idx="103">
                  <c:v>1966.9647435897436</c:v>
                </c:pt>
                <c:pt idx="104">
                  <c:v>1967.1463675213674</c:v>
                </c:pt>
                <c:pt idx="105">
                  <c:v>1967.2232905982905</c:v>
                </c:pt>
                <c:pt idx="106">
                  <c:v>1967.3002136752136</c:v>
                </c:pt>
                <c:pt idx="107">
                  <c:v>1967.3771367521367</c:v>
                </c:pt>
                <c:pt idx="108">
                  <c:v>1967.3985042735044</c:v>
                </c:pt>
                <c:pt idx="109">
                  <c:v>1967.6079059829058</c:v>
                </c:pt>
                <c:pt idx="110">
                  <c:v>1967.6848290598289</c:v>
                </c:pt>
                <c:pt idx="111">
                  <c:v>1967.761752136752</c:v>
                </c:pt>
                <c:pt idx="112">
                  <c:v>1967.8386752136751</c:v>
                </c:pt>
                <c:pt idx="113">
                  <c:v>1967.9155982905982</c:v>
                </c:pt>
                <c:pt idx="114">
                  <c:v>1967.9647435897436</c:v>
                </c:pt>
                <c:pt idx="115">
                  <c:v>1968.1677350427351</c:v>
                </c:pt>
                <c:pt idx="116">
                  <c:v>1968.2232905982905</c:v>
                </c:pt>
                <c:pt idx="117">
                  <c:v>1968.3002136752136</c:v>
                </c:pt>
                <c:pt idx="118">
                  <c:v>1968.3771367521367</c:v>
                </c:pt>
                <c:pt idx="119">
                  <c:v>1968.3985042735044</c:v>
                </c:pt>
                <c:pt idx="120">
                  <c:v>1968.4540598290598</c:v>
                </c:pt>
                <c:pt idx="121">
                  <c:v>1968.5309829059829</c:v>
                </c:pt>
                <c:pt idx="122">
                  <c:v>1968.6079059829058</c:v>
                </c:pt>
                <c:pt idx="123">
                  <c:v>1968.6848290598289</c:v>
                </c:pt>
                <c:pt idx="124">
                  <c:v>1968.761752136752</c:v>
                </c:pt>
                <c:pt idx="125">
                  <c:v>1968.8386752136751</c:v>
                </c:pt>
                <c:pt idx="126">
                  <c:v>1968.9155982905982</c:v>
                </c:pt>
                <c:pt idx="127">
                  <c:v>1968.9952991452992</c:v>
                </c:pt>
                <c:pt idx="128">
                  <c:v>1969.1185897435898</c:v>
                </c:pt>
                <c:pt idx="129">
                  <c:v>1969.2260683760685</c:v>
                </c:pt>
                <c:pt idx="130">
                  <c:v>1969.3002136752136</c:v>
                </c:pt>
                <c:pt idx="131">
                  <c:v>1969.3771367521367</c:v>
                </c:pt>
                <c:pt idx="132">
                  <c:v>1969.4540598290598</c:v>
                </c:pt>
                <c:pt idx="133">
                  <c:v>1969.5032051282053</c:v>
                </c:pt>
                <c:pt idx="134">
                  <c:v>1969.6079059829058</c:v>
                </c:pt>
                <c:pt idx="135">
                  <c:v>1969.6848290598289</c:v>
                </c:pt>
                <c:pt idx="136">
                  <c:v>1969.761752136752</c:v>
                </c:pt>
                <c:pt idx="137">
                  <c:v>1969.8108974358975</c:v>
                </c:pt>
                <c:pt idx="138">
                  <c:v>1969.8878205128206</c:v>
                </c:pt>
                <c:pt idx="139">
                  <c:v>1969.9675213675214</c:v>
                </c:pt>
                <c:pt idx="140">
                  <c:v>1970.1185897435898</c:v>
                </c:pt>
                <c:pt idx="141">
                  <c:v>1970.1677350427351</c:v>
                </c:pt>
                <c:pt idx="142">
                  <c:v>1970.2779914529915</c:v>
                </c:pt>
                <c:pt idx="143">
                  <c:v>1970.3493589743591</c:v>
                </c:pt>
                <c:pt idx="144">
                  <c:v>1970.4262820512822</c:v>
                </c:pt>
                <c:pt idx="145">
                  <c:v>1970.5032051282053</c:v>
                </c:pt>
                <c:pt idx="146">
                  <c:v>1970.5801282051282</c:v>
                </c:pt>
                <c:pt idx="147">
                  <c:v>1970.6570512820513</c:v>
                </c:pt>
                <c:pt idx="148">
                  <c:v>1970.7339743589744</c:v>
                </c:pt>
                <c:pt idx="149">
                  <c:v>1970.8108974358975</c:v>
                </c:pt>
                <c:pt idx="150">
                  <c:v>1970.8878205128206</c:v>
                </c:pt>
                <c:pt idx="151">
                  <c:v>1970.9675213675214</c:v>
                </c:pt>
                <c:pt idx="152">
                  <c:v>1971.1185897435898</c:v>
                </c:pt>
                <c:pt idx="153">
                  <c:v>1971.1955128205129</c:v>
                </c:pt>
                <c:pt idx="154">
                  <c:v>1971.2446581196582</c:v>
                </c:pt>
                <c:pt idx="155">
                  <c:v>1971.3493589743591</c:v>
                </c:pt>
                <c:pt idx="156">
                  <c:v>1971.4262820512822</c:v>
                </c:pt>
                <c:pt idx="157">
                  <c:v>1971.5032051282053</c:v>
                </c:pt>
                <c:pt idx="158">
                  <c:v>1971.5801282051282</c:v>
                </c:pt>
                <c:pt idx="159">
                  <c:v>1971.6570512820513</c:v>
                </c:pt>
                <c:pt idx="160">
                  <c:v>1971.7339743589744</c:v>
                </c:pt>
                <c:pt idx="161">
                  <c:v>1971.8136752136752</c:v>
                </c:pt>
                <c:pt idx="162">
                  <c:v>1971.8878205128206</c:v>
                </c:pt>
                <c:pt idx="163">
                  <c:v>1971.9647435897436</c:v>
                </c:pt>
                <c:pt idx="164">
                  <c:v>1972.1185897435898</c:v>
                </c:pt>
                <c:pt idx="165">
                  <c:v>1972.1955128205129</c:v>
                </c:pt>
                <c:pt idx="166">
                  <c:v>1972.272435897436</c:v>
                </c:pt>
                <c:pt idx="167">
                  <c:v>1972.3493589743591</c:v>
                </c:pt>
                <c:pt idx="168">
                  <c:v>1972.4262820512822</c:v>
                </c:pt>
                <c:pt idx="169">
                  <c:v>1972.4754273504275</c:v>
                </c:pt>
                <c:pt idx="170">
                  <c:v>1972.5309829059829</c:v>
                </c:pt>
                <c:pt idx="171">
                  <c:v>1972.6079059829058</c:v>
                </c:pt>
                <c:pt idx="172">
                  <c:v>1972.6876068376068</c:v>
                </c:pt>
                <c:pt idx="173">
                  <c:v>1972.841452991453</c:v>
                </c:pt>
                <c:pt idx="174">
                  <c:v>1972.9952991452992</c:v>
                </c:pt>
                <c:pt idx="175">
                  <c:v>1973.1463675213674</c:v>
                </c:pt>
                <c:pt idx="176">
                  <c:v>1973.1677350427351</c:v>
                </c:pt>
                <c:pt idx="177">
                  <c:v>1973.1955128205129</c:v>
                </c:pt>
                <c:pt idx="178">
                  <c:v>1973.2260683760685</c:v>
                </c:pt>
                <c:pt idx="179">
                  <c:v>1973.2474358974359</c:v>
                </c:pt>
                <c:pt idx="180">
                  <c:v>1973.2752136752138</c:v>
                </c:pt>
                <c:pt idx="181">
                  <c:v>1973.3029914529916</c:v>
                </c:pt>
                <c:pt idx="182">
                  <c:v>1973.3215811965813</c:v>
                </c:pt>
                <c:pt idx="183">
                  <c:v>1973.3493589743591</c:v>
                </c:pt>
                <c:pt idx="184">
                  <c:v>1973.4262820512822</c:v>
                </c:pt>
                <c:pt idx="185">
                  <c:v>1973.6079059829058</c:v>
                </c:pt>
                <c:pt idx="186">
                  <c:v>1973.761752136752</c:v>
                </c:pt>
                <c:pt idx="187">
                  <c:v>1973.7886752136751</c:v>
                </c:pt>
                <c:pt idx="188">
                  <c:v>1973.9155982905982</c:v>
                </c:pt>
                <c:pt idx="189">
                  <c:v>1973.9702991452991</c:v>
                </c:pt>
                <c:pt idx="190">
                  <c:v>1974.6079059829058</c:v>
                </c:pt>
                <c:pt idx="191">
                  <c:v>1974.7367521367521</c:v>
                </c:pt>
                <c:pt idx="192">
                  <c:v>1974.841452991453</c:v>
                </c:pt>
                <c:pt idx="193">
                  <c:v>1974.9155982905982</c:v>
                </c:pt>
                <c:pt idx="194">
                  <c:v>1974.9925213675212</c:v>
                </c:pt>
                <c:pt idx="195">
                  <c:v>1975.1185897435898</c:v>
                </c:pt>
                <c:pt idx="196">
                  <c:v>1975.2232905982905</c:v>
                </c:pt>
                <c:pt idx="197">
                  <c:v>1975.3002136752136</c:v>
                </c:pt>
                <c:pt idx="198">
                  <c:v>1975.3985042735044</c:v>
                </c:pt>
                <c:pt idx="199">
                  <c:v>1975.4540598290598</c:v>
                </c:pt>
                <c:pt idx="200">
                  <c:v>1975.9155982905982</c:v>
                </c:pt>
                <c:pt idx="201">
                  <c:v>1975.9647435897436</c:v>
                </c:pt>
                <c:pt idx="202">
                  <c:v>1976.1677350427351</c:v>
                </c:pt>
                <c:pt idx="203">
                  <c:v>1976.272435897436</c:v>
                </c:pt>
                <c:pt idx="204">
                  <c:v>1976.3002136752136</c:v>
                </c:pt>
                <c:pt idx="205">
                  <c:v>1976.3771367521367</c:v>
                </c:pt>
                <c:pt idx="206">
                  <c:v>1976.4540598290598</c:v>
                </c:pt>
                <c:pt idx="207">
                  <c:v>1976.4782051282052</c:v>
                </c:pt>
                <c:pt idx="208">
                  <c:v>1976.5087606837608</c:v>
                </c:pt>
                <c:pt idx="209">
                  <c:v>1976.5829059829059</c:v>
                </c:pt>
                <c:pt idx="210">
                  <c:v>1976.6134615384615</c:v>
                </c:pt>
                <c:pt idx="211">
                  <c:v>1976.6292735042734</c:v>
                </c:pt>
                <c:pt idx="212">
                  <c:v>1976.6848290598289</c:v>
                </c:pt>
                <c:pt idx="213">
                  <c:v>1976.7339743589744</c:v>
                </c:pt>
                <c:pt idx="214">
                  <c:v>1976.761752136752</c:v>
                </c:pt>
                <c:pt idx="215">
                  <c:v>1976.8905982905983</c:v>
                </c:pt>
                <c:pt idx="216">
                  <c:v>1976.9155982905982</c:v>
                </c:pt>
                <c:pt idx="217">
                  <c:v>1976.9647435897436</c:v>
                </c:pt>
                <c:pt idx="218">
                  <c:v>1976.9925213675212</c:v>
                </c:pt>
                <c:pt idx="219">
                  <c:v>1977.1185897435898</c:v>
                </c:pt>
                <c:pt idx="220">
                  <c:v>1977.1491452991454</c:v>
                </c:pt>
                <c:pt idx="221">
                  <c:v>1977.1955128205129</c:v>
                </c:pt>
                <c:pt idx="222">
                  <c:v>1977.2232905982905</c:v>
                </c:pt>
                <c:pt idx="223">
                  <c:v>1977.272435897436</c:v>
                </c:pt>
                <c:pt idx="224">
                  <c:v>1977.3029914529916</c:v>
                </c:pt>
                <c:pt idx="225">
                  <c:v>1977.3493589743591</c:v>
                </c:pt>
                <c:pt idx="226">
                  <c:v>1977.4040598290599</c:v>
                </c:pt>
                <c:pt idx="227">
                  <c:v>1977.4262820512822</c:v>
                </c:pt>
                <c:pt idx="228">
                  <c:v>1977.4754273504275</c:v>
                </c:pt>
                <c:pt idx="229">
                  <c:v>1977.5032051282053</c:v>
                </c:pt>
                <c:pt idx="230">
                  <c:v>1977.5337606837609</c:v>
                </c:pt>
                <c:pt idx="231">
                  <c:v>1977.6106837606837</c:v>
                </c:pt>
                <c:pt idx="232">
                  <c:v>1977.6570512820513</c:v>
                </c:pt>
                <c:pt idx="233">
                  <c:v>1977.6848290598289</c:v>
                </c:pt>
                <c:pt idx="234">
                  <c:v>1977.7061965811965</c:v>
                </c:pt>
                <c:pt idx="235">
                  <c:v>1977.841452991453</c:v>
                </c:pt>
                <c:pt idx="236">
                  <c:v>1977.8600427350427</c:v>
                </c:pt>
                <c:pt idx="237">
                  <c:v>1977.9647435897436</c:v>
                </c:pt>
                <c:pt idx="238">
                  <c:v>1977.9952991452992</c:v>
                </c:pt>
                <c:pt idx="239">
                  <c:v>1978.1185897435898</c:v>
                </c:pt>
                <c:pt idx="240">
                  <c:v>1978.1463675213674</c:v>
                </c:pt>
                <c:pt idx="241">
                  <c:v>1978.1705128205128</c:v>
                </c:pt>
                <c:pt idx="242">
                  <c:v>1978.1955128205129</c:v>
                </c:pt>
                <c:pt idx="243">
                  <c:v>1978.2260683760685</c:v>
                </c:pt>
                <c:pt idx="244">
                  <c:v>1978.2474358974359</c:v>
                </c:pt>
                <c:pt idx="245">
                  <c:v>1978.2752136752138</c:v>
                </c:pt>
                <c:pt idx="246">
                  <c:v>1978.3002136752136</c:v>
                </c:pt>
                <c:pt idx="247">
                  <c:v>1978.3215811965813</c:v>
                </c:pt>
                <c:pt idx="248">
                  <c:v>1978.3521367521369</c:v>
                </c:pt>
                <c:pt idx="249">
                  <c:v>1978.3799145299147</c:v>
                </c:pt>
                <c:pt idx="250">
                  <c:v>1978.4040598290599</c:v>
                </c:pt>
                <c:pt idx="251">
                  <c:v>1978.42905982906</c:v>
                </c:pt>
                <c:pt idx="252">
                  <c:v>1978.4540598290598</c:v>
                </c:pt>
                <c:pt idx="253">
                  <c:v>1978.4782051282052</c:v>
                </c:pt>
                <c:pt idx="254">
                  <c:v>1978.5309829059829</c:v>
                </c:pt>
                <c:pt idx="255">
                  <c:v>1978.5523504273503</c:v>
                </c:pt>
                <c:pt idx="256">
                  <c:v>1978.5801282051282</c:v>
                </c:pt>
                <c:pt idx="257">
                  <c:v>1978.6079059829058</c:v>
                </c:pt>
                <c:pt idx="258">
                  <c:v>1978.6292735042734</c:v>
                </c:pt>
                <c:pt idx="259">
                  <c:v>1978.659829059829</c:v>
                </c:pt>
                <c:pt idx="260">
                  <c:v>1978.6876068376068</c:v>
                </c:pt>
                <c:pt idx="261">
                  <c:v>1978.7061965811965</c:v>
                </c:pt>
                <c:pt idx="262">
                  <c:v>1978.7645299145299</c:v>
                </c:pt>
                <c:pt idx="263">
                  <c:v>1978.7831196581196</c:v>
                </c:pt>
                <c:pt idx="264">
                  <c:v>1978.8136752136752</c:v>
                </c:pt>
                <c:pt idx="265">
                  <c:v>1978.8386752136751</c:v>
                </c:pt>
                <c:pt idx="266">
                  <c:v>1978.8600427350427</c:v>
                </c:pt>
                <c:pt idx="267">
                  <c:v>1978.9155982905982</c:v>
                </c:pt>
                <c:pt idx="268">
                  <c:v>1978.9647435897436</c:v>
                </c:pt>
                <c:pt idx="269">
                  <c:v>1979.0935897435897</c:v>
                </c:pt>
                <c:pt idx="270">
                  <c:v>1979.1463675213674</c:v>
                </c:pt>
                <c:pt idx="271">
                  <c:v>1979.1677350427351</c:v>
                </c:pt>
                <c:pt idx="272">
                  <c:v>1979.2260683760685</c:v>
                </c:pt>
                <c:pt idx="273">
                  <c:v>1979.2446581196582</c:v>
                </c:pt>
                <c:pt idx="274">
                  <c:v>1979.2752136752138</c:v>
                </c:pt>
                <c:pt idx="275">
                  <c:v>1979.3002136752136</c:v>
                </c:pt>
                <c:pt idx="276">
                  <c:v>1979.3521367521369</c:v>
                </c:pt>
                <c:pt idx="277">
                  <c:v>1979.3985042735044</c:v>
                </c:pt>
                <c:pt idx="278">
                  <c:v>1979.4262820512822</c:v>
                </c:pt>
                <c:pt idx="279">
                  <c:v>1979.4596153846155</c:v>
                </c:pt>
                <c:pt idx="280">
                  <c:v>1979.4893162393164</c:v>
                </c:pt>
                <c:pt idx="281">
                  <c:v>1979.5309829059829</c:v>
                </c:pt>
                <c:pt idx="282">
                  <c:v>1979.5801282051282</c:v>
                </c:pt>
                <c:pt idx="283">
                  <c:v>1979.6320512820512</c:v>
                </c:pt>
                <c:pt idx="284">
                  <c:v>1979.6848290598289</c:v>
                </c:pt>
                <c:pt idx="285">
                  <c:v>1979.7061965811965</c:v>
                </c:pt>
                <c:pt idx="286">
                  <c:v>1979.7367521367521</c:v>
                </c:pt>
                <c:pt idx="287">
                  <c:v>1979.761752136752</c:v>
                </c:pt>
                <c:pt idx="288">
                  <c:v>1979.7831196581196</c:v>
                </c:pt>
                <c:pt idx="289">
                  <c:v>1979.8108974358975</c:v>
                </c:pt>
                <c:pt idx="290">
                  <c:v>1979.8878205128206</c:v>
                </c:pt>
                <c:pt idx="291">
                  <c:v>1979.9397435897436</c:v>
                </c:pt>
                <c:pt idx="292">
                  <c:v>1980.1185897435898</c:v>
                </c:pt>
                <c:pt idx="293">
                  <c:v>1980.1955128205129</c:v>
                </c:pt>
                <c:pt idx="294">
                  <c:v>1980.4262820512822</c:v>
                </c:pt>
                <c:pt idx="295">
                  <c:v>1980.5032051282053</c:v>
                </c:pt>
                <c:pt idx="296">
                  <c:v>1980.5309829059829</c:v>
                </c:pt>
                <c:pt idx="297">
                  <c:v>1980.6079059829058</c:v>
                </c:pt>
                <c:pt idx="298">
                  <c:v>1980.6570512820513</c:v>
                </c:pt>
                <c:pt idx="299">
                  <c:v>1980.7089743589743</c:v>
                </c:pt>
                <c:pt idx="300">
                  <c:v>1980.761752136752</c:v>
                </c:pt>
                <c:pt idx="301">
                  <c:v>1980.7831196581196</c:v>
                </c:pt>
                <c:pt idx="302">
                  <c:v>1980.8136752136752</c:v>
                </c:pt>
                <c:pt idx="303">
                  <c:v>1980.8600427350427</c:v>
                </c:pt>
                <c:pt idx="304">
                  <c:v>1980.8850427350426</c:v>
                </c:pt>
                <c:pt idx="305">
                  <c:v>1980.9183760683761</c:v>
                </c:pt>
                <c:pt idx="306">
                  <c:v>1980.9647435897436</c:v>
                </c:pt>
                <c:pt idx="307">
                  <c:v>1980.9925213675212</c:v>
                </c:pt>
                <c:pt idx="308">
                  <c:v>1981.090811965812</c:v>
                </c:pt>
                <c:pt idx="309">
                  <c:v>1981.1185897435898</c:v>
                </c:pt>
                <c:pt idx="310">
                  <c:v>1981.1463675213674</c:v>
                </c:pt>
                <c:pt idx="311">
                  <c:v>1981.1677350427351</c:v>
                </c:pt>
                <c:pt idx="312">
                  <c:v>1981.1955128205129</c:v>
                </c:pt>
                <c:pt idx="313">
                  <c:v>1981.2232905982905</c:v>
                </c:pt>
                <c:pt idx="314">
                  <c:v>1981.272435897436</c:v>
                </c:pt>
                <c:pt idx="315">
                  <c:v>1981.3002136752136</c:v>
                </c:pt>
                <c:pt idx="316">
                  <c:v>1981.3215811965813</c:v>
                </c:pt>
                <c:pt idx="317">
                  <c:v>1981.3493589743591</c:v>
                </c:pt>
                <c:pt idx="318">
                  <c:v>1981.3985042735044</c:v>
                </c:pt>
                <c:pt idx="319">
                  <c:v>1981.42905982906</c:v>
                </c:pt>
                <c:pt idx="320">
                  <c:v>1981.4754273504275</c:v>
                </c:pt>
                <c:pt idx="321">
                  <c:v>1981.505982905983</c:v>
                </c:pt>
                <c:pt idx="322">
                  <c:v>1981.5523504273503</c:v>
                </c:pt>
                <c:pt idx="323">
                  <c:v>1981.6079059829058</c:v>
                </c:pt>
                <c:pt idx="324">
                  <c:v>1981.6570512820513</c:v>
                </c:pt>
                <c:pt idx="325">
                  <c:v>1981.7339743589744</c:v>
                </c:pt>
                <c:pt idx="326">
                  <c:v>1981.841452991453</c:v>
                </c:pt>
                <c:pt idx="327">
                  <c:v>1981.9155982905982</c:v>
                </c:pt>
                <c:pt idx="328">
                  <c:v>1981.9647435897436</c:v>
                </c:pt>
                <c:pt idx="329">
                  <c:v>1982.090811965812</c:v>
                </c:pt>
                <c:pt idx="330">
                  <c:v>1982.1705128205128</c:v>
                </c:pt>
                <c:pt idx="331">
                  <c:v>1982.1955128205129</c:v>
                </c:pt>
                <c:pt idx="332">
                  <c:v>1982.2232905982905</c:v>
                </c:pt>
                <c:pt idx="333">
                  <c:v>1982.2474358974359</c:v>
                </c:pt>
                <c:pt idx="334">
                  <c:v>1982.3002136752136</c:v>
                </c:pt>
                <c:pt idx="335">
                  <c:v>1982.3215811965813</c:v>
                </c:pt>
                <c:pt idx="336">
                  <c:v>1982.3493589743591</c:v>
                </c:pt>
                <c:pt idx="337">
                  <c:v>1982.3771367521367</c:v>
                </c:pt>
                <c:pt idx="338">
                  <c:v>1982.42905982906</c:v>
                </c:pt>
                <c:pt idx="339">
                  <c:v>1982.4540598290598</c:v>
                </c:pt>
                <c:pt idx="340">
                  <c:v>1982.4754273504275</c:v>
                </c:pt>
                <c:pt idx="341">
                  <c:v>1982.5032051282053</c:v>
                </c:pt>
                <c:pt idx="342">
                  <c:v>1982.5309829059829</c:v>
                </c:pt>
                <c:pt idx="343">
                  <c:v>1982.5579059829058</c:v>
                </c:pt>
                <c:pt idx="344">
                  <c:v>1982.6292735042734</c:v>
                </c:pt>
                <c:pt idx="345">
                  <c:v>1982.659829059829</c:v>
                </c:pt>
                <c:pt idx="346">
                  <c:v>1982.7061965811965</c:v>
                </c:pt>
                <c:pt idx="347">
                  <c:v>1982.7339743589744</c:v>
                </c:pt>
                <c:pt idx="348">
                  <c:v>1982.761752136752</c:v>
                </c:pt>
                <c:pt idx="349">
                  <c:v>1982.9397435897436</c:v>
                </c:pt>
                <c:pt idx="350">
                  <c:v>1982.9647435897436</c:v>
                </c:pt>
                <c:pt idx="351">
                  <c:v>1982.998076923077</c:v>
                </c:pt>
                <c:pt idx="352">
                  <c:v>1983.1185897435898</c:v>
                </c:pt>
                <c:pt idx="353">
                  <c:v>1983.2232905982905</c:v>
                </c:pt>
                <c:pt idx="354">
                  <c:v>1983.272435897436</c:v>
                </c:pt>
                <c:pt idx="355">
                  <c:v>1983.3029914529916</c:v>
                </c:pt>
                <c:pt idx="356">
                  <c:v>1983.3215811965813</c:v>
                </c:pt>
                <c:pt idx="357">
                  <c:v>1983.3493589743591</c:v>
                </c:pt>
                <c:pt idx="358">
                  <c:v>1983.3771367521367</c:v>
                </c:pt>
                <c:pt idx="359">
                  <c:v>1983.3985042735044</c:v>
                </c:pt>
                <c:pt idx="360">
                  <c:v>1983.4235042735042</c:v>
                </c:pt>
                <c:pt idx="361">
                  <c:v>1983.4540598290598</c:v>
                </c:pt>
                <c:pt idx="362">
                  <c:v>1983.4782051282052</c:v>
                </c:pt>
                <c:pt idx="363">
                  <c:v>1983.5032051282053</c:v>
                </c:pt>
              </c:numCache>
            </c:numRef>
          </c:xVal>
          <c:yVal>
            <c:numRef>
              <c:f>'NH  Vermunt D14C'!$J$4:$J$367</c:f>
              <c:numCache>
                <c:formatCode>General</c:formatCode>
                <c:ptCount val="364"/>
                <c:pt idx="0">
                  <c:v>-26.35</c:v>
                </c:pt>
                <c:pt idx="1">
                  <c:v>-22.9</c:v>
                </c:pt>
                <c:pt idx="2">
                  <c:v>-24.1</c:v>
                </c:pt>
                <c:pt idx="3">
                  <c:v>-24.9</c:v>
                </c:pt>
                <c:pt idx="4">
                  <c:v>-25.3</c:v>
                </c:pt>
                <c:pt idx="5">
                  <c:v>-23.3</c:v>
                </c:pt>
                <c:pt idx="6">
                  <c:v>-23.4</c:v>
                </c:pt>
                <c:pt idx="7">
                  <c:v>-23.8</c:v>
                </c:pt>
                <c:pt idx="8">
                  <c:v>-20.399999999999999</c:v>
                </c:pt>
                <c:pt idx="9">
                  <c:v>-22.7</c:v>
                </c:pt>
                <c:pt idx="10">
                  <c:v>-21.3</c:v>
                </c:pt>
                <c:pt idx="11">
                  <c:v>-19.8</c:v>
                </c:pt>
                <c:pt idx="12">
                  <c:v>-22.7</c:v>
                </c:pt>
                <c:pt idx="13">
                  <c:v>-21.49</c:v>
                </c:pt>
                <c:pt idx="14">
                  <c:v>-22.7</c:v>
                </c:pt>
                <c:pt idx="15">
                  <c:v>-22.7</c:v>
                </c:pt>
                <c:pt idx="16">
                  <c:v>-22.7</c:v>
                </c:pt>
                <c:pt idx="17">
                  <c:v>-22.7</c:v>
                </c:pt>
                <c:pt idx="18">
                  <c:v>-22.7</c:v>
                </c:pt>
                <c:pt idx="19">
                  <c:v>-22.7</c:v>
                </c:pt>
                <c:pt idx="20">
                  <c:v>-22.7</c:v>
                </c:pt>
                <c:pt idx="21">
                  <c:v>-22.7</c:v>
                </c:pt>
                <c:pt idx="22">
                  <c:v>-22.7</c:v>
                </c:pt>
                <c:pt idx="23">
                  <c:v>-22.7</c:v>
                </c:pt>
                <c:pt idx="24">
                  <c:v>-22.7</c:v>
                </c:pt>
                <c:pt idx="25">
                  <c:v>-22.7</c:v>
                </c:pt>
                <c:pt idx="26">
                  <c:v>-22.7</c:v>
                </c:pt>
                <c:pt idx="27">
                  <c:v>-22.7</c:v>
                </c:pt>
                <c:pt idx="28">
                  <c:v>-22.7</c:v>
                </c:pt>
                <c:pt idx="29">
                  <c:v>-22.7</c:v>
                </c:pt>
                <c:pt idx="30">
                  <c:v>-22.7</c:v>
                </c:pt>
                <c:pt idx="31">
                  <c:v>-22.7</c:v>
                </c:pt>
                <c:pt idx="32">
                  <c:v>-22.7</c:v>
                </c:pt>
                <c:pt idx="33">
                  <c:v>-22.7</c:v>
                </c:pt>
                <c:pt idx="34">
                  <c:v>-22.7</c:v>
                </c:pt>
                <c:pt idx="35">
                  <c:v>-22.7</c:v>
                </c:pt>
                <c:pt idx="36">
                  <c:v>-22.7</c:v>
                </c:pt>
                <c:pt idx="37">
                  <c:v>-22.7</c:v>
                </c:pt>
                <c:pt idx="38">
                  <c:v>-21.7</c:v>
                </c:pt>
                <c:pt idx="39">
                  <c:v>-24.7</c:v>
                </c:pt>
                <c:pt idx="40">
                  <c:v>-23.6</c:v>
                </c:pt>
                <c:pt idx="41">
                  <c:v>-24.8</c:v>
                </c:pt>
                <c:pt idx="42">
                  <c:v>-24</c:v>
                </c:pt>
                <c:pt idx="43">
                  <c:v>-24.9</c:v>
                </c:pt>
                <c:pt idx="44">
                  <c:v>-21.4</c:v>
                </c:pt>
                <c:pt idx="45">
                  <c:v>-21.6</c:v>
                </c:pt>
                <c:pt idx="46">
                  <c:v>-24.8</c:v>
                </c:pt>
                <c:pt idx="47">
                  <c:v>-24.25</c:v>
                </c:pt>
                <c:pt idx="48">
                  <c:v>-25.1</c:v>
                </c:pt>
                <c:pt idx="49">
                  <c:v>-23.09</c:v>
                </c:pt>
                <c:pt idx="50">
                  <c:v>-24</c:v>
                </c:pt>
                <c:pt idx="51">
                  <c:v>-24</c:v>
                </c:pt>
                <c:pt idx="52">
                  <c:v>-23.8</c:v>
                </c:pt>
                <c:pt idx="53">
                  <c:v>-23.1</c:v>
                </c:pt>
                <c:pt idx="54">
                  <c:v>-23.4</c:v>
                </c:pt>
                <c:pt idx="55">
                  <c:v>-23.8</c:v>
                </c:pt>
                <c:pt idx="56">
                  <c:v>-21.9</c:v>
                </c:pt>
                <c:pt idx="57">
                  <c:v>-23.3</c:v>
                </c:pt>
                <c:pt idx="58">
                  <c:v>-23.3</c:v>
                </c:pt>
                <c:pt idx="59">
                  <c:v>-22.7</c:v>
                </c:pt>
                <c:pt idx="60">
                  <c:v>-20.6</c:v>
                </c:pt>
                <c:pt idx="61">
                  <c:v>-20.9</c:v>
                </c:pt>
                <c:pt idx="62">
                  <c:v>-21.95</c:v>
                </c:pt>
                <c:pt idx="63">
                  <c:v>-20</c:v>
                </c:pt>
                <c:pt idx="64">
                  <c:v>-20.6</c:v>
                </c:pt>
                <c:pt idx="65">
                  <c:v>-22.1</c:v>
                </c:pt>
                <c:pt idx="66">
                  <c:v>-22.8</c:v>
                </c:pt>
                <c:pt idx="67">
                  <c:v>-23</c:v>
                </c:pt>
                <c:pt idx="68">
                  <c:v>-23.5</c:v>
                </c:pt>
                <c:pt idx="69">
                  <c:v>-22.7</c:v>
                </c:pt>
                <c:pt idx="70">
                  <c:v>-24.27</c:v>
                </c:pt>
                <c:pt idx="71">
                  <c:v>-23.88</c:v>
                </c:pt>
                <c:pt idx="72">
                  <c:v>-20.3</c:v>
                </c:pt>
                <c:pt idx="73">
                  <c:v>-19.5</c:v>
                </c:pt>
                <c:pt idx="74">
                  <c:v>-20.7</c:v>
                </c:pt>
                <c:pt idx="75">
                  <c:v>-19.100000000000001</c:v>
                </c:pt>
                <c:pt idx="76">
                  <c:v>-19.5</c:v>
                </c:pt>
                <c:pt idx="77">
                  <c:v>-17.8</c:v>
                </c:pt>
                <c:pt idx="78">
                  <c:v>-18.5</c:v>
                </c:pt>
                <c:pt idx="79">
                  <c:v>-23.4</c:v>
                </c:pt>
                <c:pt idx="80">
                  <c:v>-20.2</c:v>
                </c:pt>
                <c:pt idx="81">
                  <c:v>-20.7</c:v>
                </c:pt>
                <c:pt idx="82">
                  <c:v>-20.7</c:v>
                </c:pt>
                <c:pt idx="83">
                  <c:v>-24.5</c:v>
                </c:pt>
                <c:pt idx="84">
                  <c:v>-24</c:v>
                </c:pt>
                <c:pt idx="85">
                  <c:v>-26.9</c:v>
                </c:pt>
                <c:pt idx="86">
                  <c:v>-22.5</c:v>
                </c:pt>
                <c:pt idx="87">
                  <c:v>-22.4</c:v>
                </c:pt>
                <c:pt idx="88">
                  <c:v>-22.7</c:v>
                </c:pt>
                <c:pt idx="89">
                  <c:v>-25.1</c:v>
                </c:pt>
                <c:pt idx="90">
                  <c:v>-23.1</c:v>
                </c:pt>
                <c:pt idx="91">
                  <c:v>-7.6</c:v>
                </c:pt>
                <c:pt idx="92">
                  <c:v>-7.66</c:v>
                </c:pt>
                <c:pt idx="93">
                  <c:v>-7.65</c:v>
                </c:pt>
                <c:pt idx="94">
                  <c:v>-7.87</c:v>
                </c:pt>
                <c:pt idx="95">
                  <c:v>-7.98</c:v>
                </c:pt>
                <c:pt idx="96">
                  <c:v>-7.71</c:v>
                </c:pt>
                <c:pt idx="97">
                  <c:v>-7.38</c:v>
                </c:pt>
                <c:pt idx="98">
                  <c:v>-8.06</c:v>
                </c:pt>
                <c:pt idx="99">
                  <c:v>-7.02</c:v>
                </c:pt>
                <c:pt idx="100">
                  <c:v>-7.59</c:v>
                </c:pt>
                <c:pt idx="101">
                  <c:v>-7.7</c:v>
                </c:pt>
                <c:pt idx="102">
                  <c:v>-26.66</c:v>
                </c:pt>
                <c:pt idx="103">
                  <c:v>-8.36</c:v>
                </c:pt>
                <c:pt idx="104">
                  <c:v>-2.65</c:v>
                </c:pt>
                <c:pt idx="105">
                  <c:v>-8.77</c:v>
                </c:pt>
                <c:pt idx="106">
                  <c:v>-7.65</c:v>
                </c:pt>
                <c:pt idx="107">
                  <c:v>-7.64</c:v>
                </c:pt>
                <c:pt idx="108">
                  <c:v>-7.41</c:v>
                </c:pt>
                <c:pt idx="109">
                  <c:v>-6.97</c:v>
                </c:pt>
                <c:pt idx="110">
                  <c:v>-7.49</c:v>
                </c:pt>
                <c:pt idx="111">
                  <c:v>-9.02</c:v>
                </c:pt>
                <c:pt idx="112">
                  <c:v>-7.2</c:v>
                </c:pt>
                <c:pt idx="113">
                  <c:v>-7.7</c:v>
                </c:pt>
                <c:pt idx="114">
                  <c:v>-7.5</c:v>
                </c:pt>
                <c:pt idx="115">
                  <c:v>-11.52</c:v>
                </c:pt>
                <c:pt idx="116">
                  <c:v>-7.5</c:v>
                </c:pt>
                <c:pt idx="117">
                  <c:v>-7.79</c:v>
                </c:pt>
                <c:pt idx="118">
                  <c:v>-26.43</c:v>
                </c:pt>
                <c:pt idx="119">
                  <c:v>-26.79</c:v>
                </c:pt>
                <c:pt idx="120">
                  <c:v>-7.72</c:v>
                </c:pt>
                <c:pt idx="121">
                  <c:v>-7.84</c:v>
                </c:pt>
                <c:pt idx="122">
                  <c:v>-6.58</c:v>
                </c:pt>
                <c:pt idx="123">
                  <c:v>-7.5</c:v>
                </c:pt>
                <c:pt idx="124">
                  <c:v>-18.399999999999999</c:v>
                </c:pt>
                <c:pt idx="125">
                  <c:v>-15.67</c:v>
                </c:pt>
                <c:pt idx="126">
                  <c:v>-6.59</c:v>
                </c:pt>
                <c:pt idx="127">
                  <c:v>-8.06</c:v>
                </c:pt>
                <c:pt idx="128">
                  <c:v>-8.5500000000000007</c:v>
                </c:pt>
                <c:pt idx="129">
                  <c:v>-9.0500000000000007</c:v>
                </c:pt>
                <c:pt idx="130">
                  <c:v>-8.68</c:v>
                </c:pt>
                <c:pt idx="131">
                  <c:v>-7.5</c:v>
                </c:pt>
                <c:pt idx="132">
                  <c:v>-7.79</c:v>
                </c:pt>
                <c:pt idx="133">
                  <c:v>-8.1</c:v>
                </c:pt>
                <c:pt idx="134">
                  <c:v>-6.68</c:v>
                </c:pt>
                <c:pt idx="135">
                  <c:v>-7.72</c:v>
                </c:pt>
                <c:pt idx="136">
                  <c:v>-10.65</c:v>
                </c:pt>
                <c:pt idx="137">
                  <c:v>-7.52</c:v>
                </c:pt>
                <c:pt idx="138">
                  <c:v>-8.4499999999999993</c:v>
                </c:pt>
                <c:pt idx="139">
                  <c:v>-8.48</c:v>
                </c:pt>
                <c:pt idx="140">
                  <c:v>-8.2200000000000006</c:v>
                </c:pt>
                <c:pt idx="141">
                  <c:v>-8.73</c:v>
                </c:pt>
                <c:pt idx="142">
                  <c:v>-8</c:v>
                </c:pt>
                <c:pt idx="143">
                  <c:v>-8.43</c:v>
                </c:pt>
                <c:pt idx="144">
                  <c:v>-7.21</c:v>
                </c:pt>
                <c:pt idx="145">
                  <c:v>-7.29</c:v>
                </c:pt>
                <c:pt idx="146">
                  <c:v>-5.35</c:v>
                </c:pt>
                <c:pt idx="147">
                  <c:v>-7.03</c:v>
                </c:pt>
                <c:pt idx="148">
                  <c:v>-7.69</c:v>
                </c:pt>
                <c:pt idx="149">
                  <c:v>-7.75</c:v>
                </c:pt>
                <c:pt idx="150">
                  <c:v>-7.39</c:v>
                </c:pt>
                <c:pt idx="151">
                  <c:v>-7.98</c:v>
                </c:pt>
                <c:pt idx="152">
                  <c:v>-7.85</c:v>
                </c:pt>
                <c:pt idx="153">
                  <c:v>-5.0199999999999996</c:v>
                </c:pt>
                <c:pt idx="154">
                  <c:v>-6.96</c:v>
                </c:pt>
                <c:pt idx="155">
                  <c:v>-7.52</c:v>
                </c:pt>
                <c:pt idx="156">
                  <c:v>-7.34</c:v>
                </c:pt>
                <c:pt idx="157">
                  <c:v>-7.67</c:v>
                </c:pt>
                <c:pt idx="158">
                  <c:v>-7.66</c:v>
                </c:pt>
                <c:pt idx="159">
                  <c:v>-7.5</c:v>
                </c:pt>
                <c:pt idx="160">
                  <c:v>-7.5</c:v>
                </c:pt>
                <c:pt idx="161">
                  <c:v>-8.17</c:v>
                </c:pt>
                <c:pt idx="162">
                  <c:v>-8.4</c:v>
                </c:pt>
                <c:pt idx="163">
                  <c:v>-9.19</c:v>
                </c:pt>
                <c:pt idx="164">
                  <c:v>-8.4499999999999993</c:v>
                </c:pt>
                <c:pt idx="165">
                  <c:v>-8.42</c:v>
                </c:pt>
                <c:pt idx="166">
                  <c:v>-8.1999999999999993</c:v>
                </c:pt>
                <c:pt idx="167">
                  <c:v>-7.85</c:v>
                </c:pt>
                <c:pt idx="168">
                  <c:v>-7.95</c:v>
                </c:pt>
                <c:pt idx="169">
                  <c:v>-7.9</c:v>
                </c:pt>
                <c:pt idx="170">
                  <c:v>-7.5</c:v>
                </c:pt>
                <c:pt idx="171">
                  <c:v>-7.83</c:v>
                </c:pt>
                <c:pt idx="172">
                  <c:v>-7.71</c:v>
                </c:pt>
                <c:pt idx="173">
                  <c:v>-7.99</c:v>
                </c:pt>
                <c:pt idx="174">
                  <c:v>-8.23</c:v>
                </c:pt>
                <c:pt idx="175">
                  <c:v>-8.5299999999999994</c:v>
                </c:pt>
                <c:pt idx="176">
                  <c:v>-8.2899999999999991</c:v>
                </c:pt>
                <c:pt idx="177">
                  <c:v>-8.17</c:v>
                </c:pt>
                <c:pt idx="178">
                  <c:v>-8.4700000000000006</c:v>
                </c:pt>
                <c:pt idx="179">
                  <c:v>-7.41</c:v>
                </c:pt>
                <c:pt idx="180">
                  <c:v>-8.3699999999999992</c:v>
                </c:pt>
                <c:pt idx="181">
                  <c:v>-7.68</c:v>
                </c:pt>
                <c:pt idx="182">
                  <c:v>-8.76</c:v>
                </c:pt>
                <c:pt idx="183">
                  <c:v>-8.26</c:v>
                </c:pt>
                <c:pt idx="184">
                  <c:v>-8.24</c:v>
                </c:pt>
                <c:pt idx="185">
                  <c:v>-7.64</c:v>
                </c:pt>
                <c:pt idx="186">
                  <c:v>-7.97</c:v>
                </c:pt>
                <c:pt idx="187">
                  <c:v>-8.0500000000000007</c:v>
                </c:pt>
                <c:pt idx="188">
                  <c:v>-7.8</c:v>
                </c:pt>
                <c:pt idx="189">
                  <c:v>-8.32</c:v>
                </c:pt>
                <c:pt idx="190">
                  <c:v>-7.92</c:v>
                </c:pt>
                <c:pt idx="191">
                  <c:v>-8.1300000000000008</c:v>
                </c:pt>
                <c:pt idx="192">
                  <c:v>-8.3800000000000008</c:v>
                </c:pt>
                <c:pt idx="193">
                  <c:v>-8.1300000000000008</c:v>
                </c:pt>
                <c:pt idx="194">
                  <c:v>-11.05</c:v>
                </c:pt>
                <c:pt idx="195">
                  <c:v>-8.4</c:v>
                </c:pt>
                <c:pt idx="196">
                  <c:v>-8.1</c:v>
                </c:pt>
                <c:pt idx="197">
                  <c:v>-8.74</c:v>
                </c:pt>
                <c:pt idx="198">
                  <c:v>-8.06</c:v>
                </c:pt>
                <c:pt idx="199">
                  <c:v>-8.3000000000000007</c:v>
                </c:pt>
                <c:pt idx="200">
                  <c:v>-8.33</c:v>
                </c:pt>
                <c:pt idx="201">
                  <c:v>-9.57</c:v>
                </c:pt>
                <c:pt idx="202">
                  <c:v>-8.33</c:v>
                </c:pt>
                <c:pt idx="203">
                  <c:v>-9.3000000000000007</c:v>
                </c:pt>
                <c:pt idx="204">
                  <c:v>-9.8800000000000008</c:v>
                </c:pt>
                <c:pt idx="205">
                  <c:v>-9.7200000000000006</c:v>
                </c:pt>
                <c:pt idx="206">
                  <c:v>-9.5299999999999994</c:v>
                </c:pt>
                <c:pt idx="207">
                  <c:v>-10.17</c:v>
                </c:pt>
                <c:pt idx="208">
                  <c:v>-9.26</c:v>
                </c:pt>
                <c:pt idx="209">
                  <c:v>-9.44</c:v>
                </c:pt>
                <c:pt idx="210">
                  <c:v>-8.84</c:v>
                </c:pt>
                <c:pt idx="211">
                  <c:v>-8.42</c:v>
                </c:pt>
                <c:pt idx="212">
                  <c:v>-7.68</c:v>
                </c:pt>
                <c:pt idx="213">
                  <c:v>-8.06</c:v>
                </c:pt>
                <c:pt idx="214">
                  <c:v>-7.94</c:v>
                </c:pt>
                <c:pt idx="215">
                  <c:v>-8.5399999999999991</c:v>
                </c:pt>
                <c:pt idx="216">
                  <c:v>-8.6</c:v>
                </c:pt>
                <c:pt idx="217">
                  <c:v>-8.9</c:v>
                </c:pt>
                <c:pt idx="218">
                  <c:v>-8.52</c:v>
                </c:pt>
                <c:pt idx="219">
                  <c:v>-8.52</c:v>
                </c:pt>
                <c:pt idx="220">
                  <c:v>-8.86</c:v>
                </c:pt>
                <c:pt idx="221">
                  <c:v>-8.8000000000000007</c:v>
                </c:pt>
                <c:pt idx="222">
                  <c:v>-8.68</c:v>
                </c:pt>
                <c:pt idx="223">
                  <c:v>-8.52</c:v>
                </c:pt>
                <c:pt idx="224">
                  <c:v>-8.58</c:v>
                </c:pt>
                <c:pt idx="225">
                  <c:v>-8.69</c:v>
                </c:pt>
                <c:pt idx="226">
                  <c:v>-8.58</c:v>
                </c:pt>
                <c:pt idx="227">
                  <c:v>-8.61</c:v>
                </c:pt>
                <c:pt idx="228">
                  <c:v>-8.0299999999999994</c:v>
                </c:pt>
                <c:pt idx="229">
                  <c:v>-8.48</c:v>
                </c:pt>
                <c:pt idx="230">
                  <c:v>-8.15</c:v>
                </c:pt>
                <c:pt idx="231">
                  <c:v>-8.5299999999999994</c:v>
                </c:pt>
                <c:pt idx="232">
                  <c:v>-8.34</c:v>
                </c:pt>
                <c:pt idx="233">
                  <c:v>-8.3800000000000008</c:v>
                </c:pt>
                <c:pt idx="234">
                  <c:v>-7.88</c:v>
                </c:pt>
                <c:pt idx="235">
                  <c:v>-10.3</c:v>
                </c:pt>
                <c:pt idx="236">
                  <c:v>-9.42</c:v>
                </c:pt>
                <c:pt idx="237">
                  <c:v>-8.84</c:v>
                </c:pt>
                <c:pt idx="238">
                  <c:v>-8.15</c:v>
                </c:pt>
                <c:pt idx="239">
                  <c:v>-8.69</c:v>
                </c:pt>
                <c:pt idx="240">
                  <c:v>-9.33</c:v>
                </c:pt>
                <c:pt idx="241">
                  <c:v>-9.06</c:v>
                </c:pt>
                <c:pt idx="242">
                  <c:v>-9.74</c:v>
                </c:pt>
                <c:pt idx="243">
                  <c:v>-9.57</c:v>
                </c:pt>
                <c:pt idx="244">
                  <c:v>-10.11</c:v>
                </c:pt>
                <c:pt idx="245">
                  <c:v>-11.72</c:v>
                </c:pt>
                <c:pt idx="246">
                  <c:v>-9.68</c:v>
                </c:pt>
                <c:pt idx="247">
                  <c:v>-9.93</c:v>
                </c:pt>
                <c:pt idx="248">
                  <c:v>-10.3</c:v>
                </c:pt>
                <c:pt idx="249">
                  <c:v>-10</c:v>
                </c:pt>
                <c:pt idx="250">
                  <c:v>-9.77</c:v>
                </c:pt>
                <c:pt idx="251">
                  <c:v>-9.4</c:v>
                </c:pt>
                <c:pt idx="252">
                  <c:v>-9.57</c:v>
                </c:pt>
                <c:pt idx="253">
                  <c:v>-9.57</c:v>
                </c:pt>
                <c:pt idx="254">
                  <c:v>-9.02</c:v>
                </c:pt>
                <c:pt idx="255">
                  <c:v>-9.4</c:v>
                </c:pt>
                <c:pt idx="256">
                  <c:v>-8.7200000000000006</c:v>
                </c:pt>
                <c:pt idx="257">
                  <c:v>-8.35</c:v>
                </c:pt>
                <c:pt idx="258">
                  <c:v>-8</c:v>
                </c:pt>
                <c:pt idx="259">
                  <c:v>-8.57</c:v>
                </c:pt>
                <c:pt idx="260">
                  <c:v>-7.52</c:v>
                </c:pt>
                <c:pt idx="261">
                  <c:v>-8.51</c:v>
                </c:pt>
                <c:pt idx="262">
                  <c:v>-9.31</c:v>
                </c:pt>
                <c:pt idx="263">
                  <c:v>-9.9600000000000009</c:v>
                </c:pt>
                <c:pt idx="264">
                  <c:v>-8.27</c:v>
                </c:pt>
                <c:pt idx="265">
                  <c:v>-9.35</c:v>
                </c:pt>
                <c:pt idx="266">
                  <c:v>-9.8000000000000007</c:v>
                </c:pt>
                <c:pt idx="267">
                  <c:v>-9.65</c:v>
                </c:pt>
                <c:pt idx="268">
                  <c:v>-9.65</c:v>
                </c:pt>
                <c:pt idx="269">
                  <c:v>-3.08</c:v>
                </c:pt>
                <c:pt idx="270">
                  <c:v>-8.8000000000000007</c:v>
                </c:pt>
                <c:pt idx="271">
                  <c:v>-8.4499999999999993</c:v>
                </c:pt>
                <c:pt idx="272">
                  <c:v>-8.14</c:v>
                </c:pt>
                <c:pt idx="273">
                  <c:v>-8.74</c:v>
                </c:pt>
                <c:pt idx="274">
                  <c:v>-8.92</c:v>
                </c:pt>
                <c:pt idx="275">
                  <c:v>-8.73</c:v>
                </c:pt>
                <c:pt idx="276">
                  <c:v>-8.8699999999999992</c:v>
                </c:pt>
                <c:pt idx="277">
                  <c:v>-8.89</c:v>
                </c:pt>
                <c:pt idx="278">
                  <c:v>-8.5500000000000007</c:v>
                </c:pt>
                <c:pt idx="279">
                  <c:v>-8.25</c:v>
                </c:pt>
                <c:pt idx="280">
                  <c:v>-8.58</c:v>
                </c:pt>
                <c:pt idx="281">
                  <c:v>-8.93</c:v>
                </c:pt>
                <c:pt idx="282">
                  <c:v>-8.49</c:v>
                </c:pt>
                <c:pt idx="283">
                  <c:v>-7.83</c:v>
                </c:pt>
                <c:pt idx="284">
                  <c:v>-7.74</c:v>
                </c:pt>
                <c:pt idx="285">
                  <c:v>-7.68</c:v>
                </c:pt>
                <c:pt idx="286">
                  <c:v>-7.99</c:v>
                </c:pt>
                <c:pt idx="287">
                  <c:v>-7.76</c:v>
                </c:pt>
                <c:pt idx="288">
                  <c:v>-8.1199999999999992</c:v>
                </c:pt>
                <c:pt idx="289">
                  <c:v>-8.36</c:v>
                </c:pt>
                <c:pt idx="290">
                  <c:v>-8.08</c:v>
                </c:pt>
                <c:pt idx="291">
                  <c:v>-8.4</c:v>
                </c:pt>
                <c:pt idx="292">
                  <c:v>-8.4600000000000009</c:v>
                </c:pt>
                <c:pt idx="293">
                  <c:v>-8.52</c:v>
                </c:pt>
                <c:pt idx="294">
                  <c:v>-8.33</c:v>
                </c:pt>
                <c:pt idx="295">
                  <c:v>-8.9</c:v>
                </c:pt>
                <c:pt idx="296">
                  <c:v>-8.18</c:v>
                </c:pt>
                <c:pt idx="297">
                  <c:v>-8.15</c:v>
                </c:pt>
                <c:pt idx="298">
                  <c:v>-8.07</c:v>
                </c:pt>
                <c:pt idx="299">
                  <c:v>-8.2799999999999994</c:v>
                </c:pt>
                <c:pt idx="300">
                  <c:v>-7.99</c:v>
                </c:pt>
                <c:pt idx="301">
                  <c:v>-8.64</c:v>
                </c:pt>
                <c:pt idx="302">
                  <c:v>-8.5299999999999994</c:v>
                </c:pt>
                <c:pt idx="303">
                  <c:v>-9.3800000000000008</c:v>
                </c:pt>
                <c:pt idx="304">
                  <c:v>-10</c:v>
                </c:pt>
                <c:pt idx="305">
                  <c:v>-8.4700000000000006</c:v>
                </c:pt>
                <c:pt idx="306">
                  <c:v>-9.17</c:v>
                </c:pt>
                <c:pt idx="307">
                  <c:v>-8.9499999999999993</c:v>
                </c:pt>
                <c:pt idx="308">
                  <c:v>-9.43</c:v>
                </c:pt>
                <c:pt idx="309">
                  <c:v>-8.99</c:v>
                </c:pt>
                <c:pt idx="310">
                  <c:v>-8.84</c:v>
                </c:pt>
                <c:pt idx="311">
                  <c:v>-9.0399999999999991</c:v>
                </c:pt>
                <c:pt idx="312">
                  <c:v>-8.73</c:v>
                </c:pt>
                <c:pt idx="313">
                  <c:v>-9.25</c:v>
                </c:pt>
                <c:pt idx="314">
                  <c:v>-9.43</c:v>
                </c:pt>
                <c:pt idx="315">
                  <c:v>-8.82</c:v>
                </c:pt>
                <c:pt idx="316">
                  <c:v>-8.61</c:v>
                </c:pt>
                <c:pt idx="317">
                  <c:v>-8.93</c:v>
                </c:pt>
                <c:pt idx="318">
                  <c:v>-8.2799999999999994</c:v>
                </c:pt>
                <c:pt idx="319">
                  <c:v>-8.1199999999999992</c:v>
                </c:pt>
                <c:pt idx="320">
                  <c:v>-8.39</c:v>
                </c:pt>
                <c:pt idx="321">
                  <c:v>-7.99</c:v>
                </c:pt>
                <c:pt idx="322">
                  <c:v>-7.91</c:v>
                </c:pt>
                <c:pt idx="323">
                  <c:v>-8.2899999999999991</c:v>
                </c:pt>
                <c:pt idx="324">
                  <c:v>-7.41</c:v>
                </c:pt>
                <c:pt idx="325">
                  <c:v>-8.08</c:v>
                </c:pt>
                <c:pt idx="326">
                  <c:v>-8.66</c:v>
                </c:pt>
                <c:pt idx="327">
                  <c:v>-8.66</c:v>
                </c:pt>
                <c:pt idx="328">
                  <c:v>-8.67</c:v>
                </c:pt>
                <c:pt idx="329">
                  <c:v>-8.83</c:v>
                </c:pt>
                <c:pt idx="330">
                  <c:v>-8.74</c:v>
                </c:pt>
                <c:pt idx="331">
                  <c:v>-8.57</c:v>
                </c:pt>
                <c:pt idx="332">
                  <c:v>-8.81</c:v>
                </c:pt>
                <c:pt idx="333">
                  <c:v>-8.93</c:v>
                </c:pt>
                <c:pt idx="334">
                  <c:v>-9.3699999999999992</c:v>
                </c:pt>
                <c:pt idx="335">
                  <c:v>-8.8699999999999992</c:v>
                </c:pt>
                <c:pt idx="336">
                  <c:v>-8.6999999999999993</c:v>
                </c:pt>
                <c:pt idx="337">
                  <c:v>-8</c:v>
                </c:pt>
                <c:pt idx="338">
                  <c:v>-8.34</c:v>
                </c:pt>
                <c:pt idx="339">
                  <c:v>-8.26</c:v>
                </c:pt>
                <c:pt idx="340">
                  <c:v>-8.2899999999999991</c:v>
                </c:pt>
                <c:pt idx="341">
                  <c:v>-7.96</c:v>
                </c:pt>
                <c:pt idx="342">
                  <c:v>-8.17</c:v>
                </c:pt>
                <c:pt idx="343">
                  <c:v>-7.69</c:v>
                </c:pt>
                <c:pt idx="344">
                  <c:v>-7.91</c:v>
                </c:pt>
                <c:pt idx="345">
                  <c:v>-7.84</c:v>
                </c:pt>
                <c:pt idx="346">
                  <c:v>-7.83</c:v>
                </c:pt>
                <c:pt idx="347">
                  <c:v>-7.98</c:v>
                </c:pt>
                <c:pt idx="348">
                  <c:v>-8.2200000000000006</c:v>
                </c:pt>
                <c:pt idx="349">
                  <c:v>-9.1</c:v>
                </c:pt>
                <c:pt idx="350">
                  <c:v>-8.39</c:v>
                </c:pt>
                <c:pt idx="351">
                  <c:v>-8.58</c:v>
                </c:pt>
                <c:pt idx="352">
                  <c:v>-8.52</c:v>
                </c:pt>
                <c:pt idx="353">
                  <c:v>-8.36</c:v>
                </c:pt>
                <c:pt idx="354">
                  <c:v>-8.25</c:v>
                </c:pt>
                <c:pt idx="355">
                  <c:v>-8.5</c:v>
                </c:pt>
                <c:pt idx="356">
                  <c:v>-8.48</c:v>
                </c:pt>
                <c:pt idx="357">
                  <c:v>-8.49</c:v>
                </c:pt>
                <c:pt idx="358">
                  <c:v>-8.85</c:v>
                </c:pt>
                <c:pt idx="359">
                  <c:v>-8.11</c:v>
                </c:pt>
                <c:pt idx="360">
                  <c:v>-8.2899999999999991</c:v>
                </c:pt>
                <c:pt idx="361">
                  <c:v>-8.36</c:v>
                </c:pt>
                <c:pt idx="362">
                  <c:v>-8.15</c:v>
                </c:pt>
                <c:pt idx="363">
                  <c:v>-8.2799999999999994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'NH  Vermunt D14C'!$K$3</c:f>
              <c:strCache>
                <c:ptCount val="1"/>
                <c:pt idx="0">
                  <c:v>delta 14C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E42BED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howLeaderLines val="0"/>
          </c:dLbls>
          <c:xVal>
            <c:numRef>
              <c:f>'NH  Vermunt D14C'!$I$4:$I$367</c:f>
              <c:numCache>
                <c:formatCode>0.00</c:formatCode>
                <c:ptCount val="364"/>
                <c:pt idx="0">
                  <c:v>1959.1899572649572</c:v>
                </c:pt>
                <c:pt idx="1">
                  <c:v>1959.2177350427351</c:v>
                </c:pt>
                <c:pt idx="2">
                  <c:v>1959.2502136752137</c:v>
                </c:pt>
                <c:pt idx="3">
                  <c:v>1959.2946581196582</c:v>
                </c:pt>
                <c:pt idx="4">
                  <c:v>1959.3188034188036</c:v>
                </c:pt>
                <c:pt idx="5">
                  <c:v>1959.3438034188034</c:v>
                </c:pt>
                <c:pt idx="6">
                  <c:v>1959.3715811965812</c:v>
                </c:pt>
                <c:pt idx="7">
                  <c:v>1959.4346153846154</c:v>
                </c:pt>
                <c:pt idx="8">
                  <c:v>1959.5115384615385</c:v>
                </c:pt>
                <c:pt idx="9">
                  <c:v>1959.5606837606836</c:v>
                </c:pt>
                <c:pt idx="10">
                  <c:v>1959.6653846153845</c:v>
                </c:pt>
                <c:pt idx="11">
                  <c:v>1959.7423076923076</c:v>
                </c:pt>
                <c:pt idx="12">
                  <c:v>1959.7914529914528</c:v>
                </c:pt>
                <c:pt idx="13">
                  <c:v>1959.8192307692307</c:v>
                </c:pt>
                <c:pt idx="14">
                  <c:v>1959.8961538461538</c:v>
                </c:pt>
                <c:pt idx="15">
                  <c:v>1959.9730769230769</c:v>
                </c:pt>
                <c:pt idx="16">
                  <c:v>1960.1297008547008</c:v>
                </c:pt>
                <c:pt idx="17">
                  <c:v>1960.231623931624</c:v>
                </c:pt>
                <c:pt idx="18">
                  <c:v>1960.2529914529914</c:v>
                </c:pt>
                <c:pt idx="19">
                  <c:v>1960.2807692307692</c:v>
                </c:pt>
                <c:pt idx="20">
                  <c:v>1960.3715811965812</c:v>
                </c:pt>
                <c:pt idx="21">
                  <c:v>1960.4346153846154</c:v>
                </c:pt>
                <c:pt idx="22">
                  <c:v>1960.5115384615385</c:v>
                </c:pt>
                <c:pt idx="23">
                  <c:v>1960.5884615384614</c:v>
                </c:pt>
                <c:pt idx="24">
                  <c:v>1960.6653846153845</c:v>
                </c:pt>
                <c:pt idx="25">
                  <c:v>1960.7423076923076</c:v>
                </c:pt>
                <c:pt idx="26">
                  <c:v>1960.8192307692307</c:v>
                </c:pt>
                <c:pt idx="27">
                  <c:v>1960.8961538461538</c:v>
                </c:pt>
                <c:pt idx="28">
                  <c:v>1960.9730769230769</c:v>
                </c:pt>
                <c:pt idx="29">
                  <c:v>1961.126923076923</c:v>
                </c:pt>
                <c:pt idx="30">
                  <c:v>1961.2038461538461</c:v>
                </c:pt>
                <c:pt idx="31">
                  <c:v>1961.2807692307692</c:v>
                </c:pt>
                <c:pt idx="32">
                  <c:v>1961.3576923076923</c:v>
                </c:pt>
                <c:pt idx="33">
                  <c:v>1961.4346153846154</c:v>
                </c:pt>
                <c:pt idx="34">
                  <c:v>1961.5115384615385</c:v>
                </c:pt>
                <c:pt idx="35">
                  <c:v>1961.5884615384614</c:v>
                </c:pt>
                <c:pt idx="36">
                  <c:v>1961.6653846153845</c:v>
                </c:pt>
                <c:pt idx="37">
                  <c:v>1961.7561965811965</c:v>
                </c:pt>
                <c:pt idx="38">
                  <c:v>1961.8192307692307</c:v>
                </c:pt>
                <c:pt idx="39">
                  <c:v>1961.9730769230769</c:v>
                </c:pt>
                <c:pt idx="40">
                  <c:v>1962.1297008547008</c:v>
                </c:pt>
                <c:pt idx="41">
                  <c:v>1962.231623931624</c:v>
                </c:pt>
                <c:pt idx="42">
                  <c:v>1962.3085470085471</c:v>
                </c:pt>
                <c:pt idx="43">
                  <c:v>1962.4401709401711</c:v>
                </c:pt>
                <c:pt idx="44">
                  <c:v>1962.6162393162392</c:v>
                </c:pt>
                <c:pt idx="45">
                  <c:v>1962.6653846153845</c:v>
                </c:pt>
                <c:pt idx="46">
                  <c:v>1962.7423076923076</c:v>
                </c:pt>
                <c:pt idx="47">
                  <c:v>1962.8192307692307</c:v>
                </c:pt>
                <c:pt idx="48">
                  <c:v>1962.8961538461538</c:v>
                </c:pt>
                <c:pt idx="49">
                  <c:v>1963.126923076923</c:v>
                </c:pt>
                <c:pt idx="50">
                  <c:v>1963.2038461538461</c:v>
                </c:pt>
                <c:pt idx="51">
                  <c:v>1963.2529914529914</c:v>
                </c:pt>
                <c:pt idx="52">
                  <c:v>1963.283547008547</c:v>
                </c:pt>
                <c:pt idx="53">
                  <c:v>1963.3299145299145</c:v>
                </c:pt>
                <c:pt idx="54">
                  <c:v>1963.3576923076923</c:v>
                </c:pt>
                <c:pt idx="55">
                  <c:v>1963.4068376068376</c:v>
                </c:pt>
                <c:pt idx="56">
                  <c:v>1963.4346153846154</c:v>
                </c:pt>
                <c:pt idx="57">
                  <c:v>1963.4837606837607</c:v>
                </c:pt>
                <c:pt idx="58">
                  <c:v>1963.5115384615385</c:v>
                </c:pt>
                <c:pt idx="59">
                  <c:v>1963.5606837606836</c:v>
                </c:pt>
                <c:pt idx="60">
                  <c:v>1963.5884615384614</c:v>
                </c:pt>
                <c:pt idx="61">
                  <c:v>1963.6376068376067</c:v>
                </c:pt>
                <c:pt idx="62">
                  <c:v>1963.6653846153845</c:v>
                </c:pt>
                <c:pt idx="63">
                  <c:v>1963.7145299145297</c:v>
                </c:pt>
                <c:pt idx="64">
                  <c:v>1963.7423076923076</c:v>
                </c:pt>
                <c:pt idx="65">
                  <c:v>1963.8192307692307</c:v>
                </c:pt>
                <c:pt idx="66">
                  <c:v>1963.8961538461538</c:v>
                </c:pt>
                <c:pt idx="67">
                  <c:v>1963.9730769230769</c:v>
                </c:pt>
                <c:pt idx="68">
                  <c:v>1964.126923076923</c:v>
                </c:pt>
                <c:pt idx="69">
                  <c:v>1964.2038461538461</c:v>
                </c:pt>
                <c:pt idx="70">
                  <c:v>1964.2807692307692</c:v>
                </c:pt>
                <c:pt idx="71">
                  <c:v>1964.3576923076923</c:v>
                </c:pt>
                <c:pt idx="72">
                  <c:v>1964.4346153846154</c:v>
                </c:pt>
                <c:pt idx="73">
                  <c:v>1964.5115384615385</c:v>
                </c:pt>
                <c:pt idx="74">
                  <c:v>1964.5884615384614</c:v>
                </c:pt>
                <c:pt idx="75">
                  <c:v>1964.6653846153845</c:v>
                </c:pt>
                <c:pt idx="76">
                  <c:v>1964.7423076923076</c:v>
                </c:pt>
                <c:pt idx="77">
                  <c:v>1964.8192307692307</c:v>
                </c:pt>
                <c:pt idx="78">
                  <c:v>1964.8961538461538</c:v>
                </c:pt>
                <c:pt idx="79">
                  <c:v>1964.9730769230769</c:v>
                </c:pt>
                <c:pt idx="80">
                  <c:v>1965.126923076923</c:v>
                </c:pt>
                <c:pt idx="81">
                  <c:v>1965.2094017094018</c:v>
                </c:pt>
                <c:pt idx="82">
                  <c:v>1965.2807692307692</c:v>
                </c:pt>
                <c:pt idx="83">
                  <c:v>1965.3576923076923</c:v>
                </c:pt>
                <c:pt idx="84">
                  <c:v>1965.4346153846154</c:v>
                </c:pt>
                <c:pt idx="85">
                  <c:v>1965.5115384615385</c:v>
                </c:pt>
                <c:pt idx="86">
                  <c:v>1965.6162393162392</c:v>
                </c:pt>
                <c:pt idx="87">
                  <c:v>1965.6653846153845</c:v>
                </c:pt>
                <c:pt idx="88">
                  <c:v>1965.7700854700854</c:v>
                </c:pt>
                <c:pt idx="89">
                  <c:v>1965.8470085470085</c:v>
                </c:pt>
                <c:pt idx="90">
                  <c:v>1965.8989316239315</c:v>
                </c:pt>
                <c:pt idx="91">
                  <c:v>1965.9730769230769</c:v>
                </c:pt>
                <c:pt idx="92">
                  <c:v>1966.1677350427351</c:v>
                </c:pt>
                <c:pt idx="93">
                  <c:v>1966.2232905982905</c:v>
                </c:pt>
                <c:pt idx="94">
                  <c:v>1966.3057692307693</c:v>
                </c:pt>
                <c:pt idx="95">
                  <c:v>1966.3771367521367</c:v>
                </c:pt>
                <c:pt idx="96">
                  <c:v>1966.4540598290598</c:v>
                </c:pt>
                <c:pt idx="97">
                  <c:v>1966.5309829059829</c:v>
                </c:pt>
                <c:pt idx="98">
                  <c:v>1966.6079059829058</c:v>
                </c:pt>
                <c:pt idx="99">
                  <c:v>1966.6848290598289</c:v>
                </c:pt>
                <c:pt idx="100">
                  <c:v>1966.761752136752</c:v>
                </c:pt>
                <c:pt idx="101">
                  <c:v>1966.8386752136751</c:v>
                </c:pt>
                <c:pt idx="102">
                  <c:v>1966.9155982905982</c:v>
                </c:pt>
                <c:pt idx="103">
                  <c:v>1966.9647435897436</c:v>
                </c:pt>
                <c:pt idx="104">
                  <c:v>1967.1463675213674</c:v>
                </c:pt>
                <c:pt idx="105">
                  <c:v>1967.2232905982905</c:v>
                </c:pt>
                <c:pt idx="106">
                  <c:v>1967.3002136752136</c:v>
                </c:pt>
                <c:pt idx="107">
                  <c:v>1967.3771367521367</c:v>
                </c:pt>
                <c:pt idx="108">
                  <c:v>1967.3985042735044</c:v>
                </c:pt>
                <c:pt idx="109">
                  <c:v>1967.6079059829058</c:v>
                </c:pt>
                <c:pt idx="110">
                  <c:v>1967.6848290598289</c:v>
                </c:pt>
                <c:pt idx="111">
                  <c:v>1967.761752136752</c:v>
                </c:pt>
                <c:pt idx="112">
                  <c:v>1967.8386752136751</c:v>
                </c:pt>
                <c:pt idx="113">
                  <c:v>1967.9155982905982</c:v>
                </c:pt>
                <c:pt idx="114">
                  <c:v>1967.9647435897436</c:v>
                </c:pt>
                <c:pt idx="115">
                  <c:v>1968.1677350427351</c:v>
                </c:pt>
                <c:pt idx="116">
                  <c:v>1968.2232905982905</c:v>
                </c:pt>
                <c:pt idx="117">
                  <c:v>1968.3002136752136</c:v>
                </c:pt>
                <c:pt idx="118">
                  <c:v>1968.3771367521367</c:v>
                </c:pt>
                <c:pt idx="119">
                  <c:v>1968.3985042735044</c:v>
                </c:pt>
                <c:pt idx="120">
                  <c:v>1968.4540598290598</c:v>
                </c:pt>
                <c:pt idx="121">
                  <c:v>1968.5309829059829</c:v>
                </c:pt>
                <c:pt idx="122">
                  <c:v>1968.6079059829058</c:v>
                </c:pt>
                <c:pt idx="123">
                  <c:v>1968.6848290598289</c:v>
                </c:pt>
                <c:pt idx="124">
                  <c:v>1968.761752136752</c:v>
                </c:pt>
                <c:pt idx="125">
                  <c:v>1968.8386752136751</c:v>
                </c:pt>
                <c:pt idx="126">
                  <c:v>1968.9155982905982</c:v>
                </c:pt>
                <c:pt idx="127">
                  <c:v>1968.9952991452992</c:v>
                </c:pt>
                <c:pt idx="128">
                  <c:v>1969.1185897435898</c:v>
                </c:pt>
                <c:pt idx="129">
                  <c:v>1969.2260683760685</c:v>
                </c:pt>
                <c:pt idx="130">
                  <c:v>1969.3002136752136</c:v>
                </c:pt>
                <c:pt idx="131">
                  <c:v>1969.3771367521367</c:v>
                </c:pt>
                <c:pt idx="132">
                  <c:v>1969.4540598290598</c:v>
                </c:pt>
                <c:pt idx="133">
                  <c:v>1969.5032051282053</c:v>
                </c:pt>
                <c:pt idx="134">
                  <c:v>1969.6079059829058</c:v>
                </c:pt>
                <c:pt idx="135">
                  <c:v>1969.6848290598289</c:v>
                </c:pt>
                <c:pt idx="136">
                  <c:v>1969.761752136752</c:v>
                </c:pt>
                <c:pt idx="137">
                  <c:v>1969.8108974358975</c:v>
                </c:pt>
                <c:pt idx="138">
                  <c:v>1969.8878205128206</c:v>
                </c:pt>
                <c:pt idx="139">
                  <c:v>1969.9675213675214</c:v>
                </c:pt>
                <c:pt idx="140">
                  <c:v>1970.1185897435898</c:v>
                </c:pt>
                <c:pt idx="141">
                  <c:v>1970.1677350427351</c:v>
                </c:pt>
                <c:pt idx="142">
                  <c:v>1970.2779914529915</c:v>
                </c:pt>
                <c:pt idx="143">
                  <c:v>1970.3493589743591</c:v>
                </c:pt>
                <c:pt idx="144">
                  <c:v>1970.4262820512822</c:v>
                </c:pt>
                <c:pt idx="145">
                  <c:v>1970.5032051282053</c:v>
                </c:pt>
                <c:pt idx="146">
                  <c:v>1970.5801282051282</c:v>
                </c:pt>
                <c:pt idx="147">
                  <c:v>1970.6570512820513</c:v>
                </c:pt>
                <c:pt idx="148">
                  <c:v>1970.7339743589744</c:v>
                </c:pt>
                <c:pt idx="149">
                  <c:v>1970.8108974358975</c:v>
                </c:pt>
                <c:pt idx="150">
                  <c:v>1970.8878205128206</c:v>
                </c:pt>
                <c:pt idx="151">
                  <c:v>1970.9675213675214</c:v>
                </c:pt>
                <c:pt idx="152">
                  <c:v>1971.1185897435898</c:v>
                </c:pt>
                <c:pt idx="153">
                  <c:v>1971.1955128205129</c:v>
                </c:pt>
                <c:pt idx="154">
                  <c:v>1971.2446581196582</c:v>
                </c:pt>
                <c:pt idx="155">
                  <c:v>1971.3493589743591</c:v>
                </c:pt>
                <c:pt idx="156">
                  <c:v>1971.4262820512822</c:v>
                </c:pt>
                <c:pt idx="157">
                  <c:v>1971.5032051282053</c:v>
                </c:pt>
                <c:pt idx="158">
                  <c:v>1971.5801282051282</c:v>
                </c:pt>
                <c:pt idx="159">
                  <c:v>1971.6570512820513</c:v>
                </c:pt>
                <c:pt idx="160">
                  <c:v>1971.7339743589744</c:v>
                </c:pt>
                <c:pt idx="161">
                  <c:v>1971.8136752136752</c:v>
                </c:pt>
                <c:pt idx="162">
                  <c:v>1971.8878205128206</c:v>
                </c:pt>
                <c:pt idx="163">
                  <c:v>1971.9647435897436</c:v>
                </c:pt>
                <c:pt idx="164">
                  <c:v>1972.1185897435898</c:v>
                </c:pt>
                <c:pt idx="165">
                  <c:v>1972.1955128205129</c:v>
                </c:pt>
                <c:pt idx="166">
                  <c:v>1972.272435897436</c:v>
                </c:pt>
                <c:pt idx="167">
                  <c:v>1972.3493589743591</c:v>
                </c:pt>
                <c:pt idx="168">
                  <c:v>1972.4262820512822</c:v>
                </c:pt>
                <c:pt idx="169">
                  <c:v>1972.4754273504275</c:v>
                </c:pt>
                <c:pt idx="170">
                  <c:v>1972.5309829059829</c:v>
                </c:pt>
                <c:pt idx="171">
                  <c:v>1972.6079059829058</c:v>
                </c:pt>
                <c:pt idx="172">
                  <c:v>1972.6876068376068</c:v>
                </c:pt>
                <c:pt idx="173">
                  <c:v>1972.841452991453</c:v>
                </c:pt>
                <c:pt idx="174">
                  <c:v>1972.9952991452992</c:v>
                </c:pt>
                <c:pt idx="175">
                  <c:v>1973.1463675213674</c:v>
                </c:pt>
                <c:pt idx="176">
                  <c:v>1973.1677350427351</c:v>
                </c:pt>
                <c:pt idx="177">
                  <c:v>1973.1955128205129</c:v>
                </c:pt>
                <c:pt idx="178">
                  <c:v>1973.2260683760685</c:v>
                </c:pt>
                <c:pt idx="179">
                  <c:v>1973.2474358974359</c:v>
                </c:pt>
                <c:pt idx="180">
                  <c:v>1973.2752136752138</c:v>
                </c:pt>
                <c:pt idx="181">
                  <c:v>1973.3029914529916</c:v>
                </c:pt>
                <c:pt idx="182">
                  <c:v>1973.3215811965813</c:v>
                </c:pt>
                <c:pt idx="183">
                  <c:v>1973.3493589743591</c:v>
                </c:pt>
                <c:pt idx="184">
                  <c:v>1973.4262820512822</c:v>
                </c:pt>
                <c:pt idx="185">
                  <c:v>1973.6079059829058</c:v>
                </c:pt>
                <c:pt idx="186">
                  <c:v>1973.761752136752</c:v>
                </c:pt>
                <c:pt idx="187">
                  <c:v>1973.7886752136751</c:v>
                </c:pt>
                <c:pt idx="188">
                  <c:v>1973.9155982905982</c:v>
                </c:pt>
                <c:pt idx="189">
                  <c:v>1973.9702991452991</c:v>
                </c:pt>
                <c:pt idx="190">
                  <c:v>1974.6079059829058</c:v>
                </c:pt>
                <c:pt idx="191">
                  <c:v>1974.7367521367521</c:v>
                </c:pt>
                <c:pt idx="192">
                  <c:v>1974.841452991453</c:v>
                </c:pt>
                <c:pt idx="193">
                  <c:v>1974.9155982905982</c:v>
                </c:pt>
                <c:pt idx="194">
                  <c:v>1974.9925213675212</c:v>
                </c:pt>
                <c:pt idx="195">
                  <c:v>1975.1185897435898</c:v>
                </c:pt>
                <c:pt idx="196">
                  <c:v>1975.2232905982905</c:v>
                </c:pt>
                <c:pt idx="197">
                  <c:v>1975.3002136752136</c:v>
                </c:pt>
                <c:pt idx="198">
                  <c:v>1975.3985042735044</c:v>
                </c:pt>
                <c:pt idx="199">
                  <c:v>1975.4540598290598</c:v>
                </c:pt>
                <c:pt idx="200">
                  <c:v>1975.9155982905982</c:v>
                </c:pt>
                <c:pt idx="201">
                  <c:v>1975.9647435897436</c:v>
                </c:pt>
                <c:pt idx="202">
                  <c:v>1976.1677350427351</c:v>
                </c:pt>
                <c:pt idx="203">
                  <c:v>1976.272435897436</c:v>
                </c:pt>
                <c:pt idx="204">
                  <c:v>1976.3002136752136</c:v>
                </c:pt>
                <c:pt idx="205">
                  <c:v>1976.3771367521367</c:v>
                </c:pt>
                <c:pt idx="206">
                  <c:v>1976.4540598290598</c:v>
                </c:pt>
                <c:pt idx="207">
                  <c:v>1976.4782051282052</c:v>
                </c:pt>
                <c:pt idx="208">
                  <c:v>1976.5087606837608</c:v>
                </c:pt>
                <c:pt idx="209">
                  <c:v>1976.5829059829059</c:v>
                </c:pt>
                <c:pt idx="210">
                  <c:v>1976.6134615384615</c:v>
                </c:pt>
                <c:pt idx="211">
                  <c:v>1976.6292735042734</c:v>
                </c:pt>
                <c:pt idx="212">
                  <c:v>1976.6848290598289</c:v>
                </c:pt>
                <c:pt idx="213">
                  <c:v>1976.7339743589744</c:v>
                </c:pt>
                <c:pt idx="214">
                  <c:v>1976.761752136752</c:v>
                </c:pt>
                <c:pt idx="215">
                  <c:v>1976.8905982905983</c:v>
                </c:pt>
                <c:pt idx="216">
                  <c:v>1976.9155982905982</c:v>
                </c:pt>
                <c:pt idx="217">
                  <c:v>1976.9647435897436</c:v>
                </c:pt>
                <c:pt idx="218">
                  <c:v>1976.9925213675212</c:v>
                </c:pt>
                <c:pt idx="219">
                  <c:v>1977.1185897435898</c:v>
                </c:pt>
                <c:pt idx="220">
                  <c:v>1977.1491452991454</c:v>
                </c:pt>
                <c:pt idx="221">
                  <c:v>1977.1955128205129</c:v>
                </c:pt>
                <c:pt idx="222">
                  <c:v>1977.2232905982905</c:v>
                </c:pt>
                <c:pt idx="223">
                  <c:v>1977.272435897436</c:v>
                </c:pt>
                <c:pt idx="224">
                  <c:v>1977.3029914529916</c:v>
                </c:pt>
                <c:pt idx="225">
                  <c:v>1977.3493589743591</c:v>
                </c:pt>
                <c:pt idx="226">
                  <c:v>1977.4040598290599</c:v>
                </c:pt>
                <c:pt idx="227">
                  <c:v>1977.4262820512822</c:v>
                </c:pt>
                <c:pt idx="228">
                  <c:v>1977.4754273504275</c:v>
                </c:pt>
                <c:pt idx="229">
                  <c:v>1977.5032051282053</c:v>
                </c:pt>
                <c:pt idx="230">
                  <c:v>1977.5337606837609</c:v>
                </c:pt>
                <c:pt idx="231">
                  <c:v>1977.6106837606837</c:v>
                </c:pt>
                <c:pt idx="232">
                  <c:v>1977.6570512820513</c:v>
                </c:pt>
                <c:pt idx="233">
                  <c:v>1977.6848290598289</c:v>
                </c:pt>
                <c:pt idx="234">
                  <c:v>1977.7061965811965</c:v>
                </c:pt>
                <c:pt idx="235">
                  <c:v>1977.841452991453</c:v>
                </c:pt>
                <c:pt idx="236">
                  <c:v>1977.8600427350427</c:v>
                </c:pt>
                <c:pt idx="237">
                  <c:v>1977.9647435897436</c:v>
                </c:pt>
                <c:pt idx="238">
                  <c:v>1977.9952991452992</c:v>
                </c:pt>
                <c:pt idx="239">
                  <c:v>1978.1185897435898</c:v>
                </c:pt>
                <c:pt idx="240">
                  <c:v>1978.1463675213674</c:v>
                </c:pt>
                <c:pt idx="241">
                  <c:v>1978.1705128205128</c:v>
                </c:pt>
                <c:pt idx="242">
                  <c:v>1978.1955128205129</c:v>
                </c:pt>
                <c:pt idx="243">
                  <c:v>1978.2260683760685</c:v>
                </c:pt>
                <c:pt idx="244">
                  <c:v>1978.2474358974359</c:v>
                </c:pt>
                <c:pt idx="245">
                  <c:v>1978.2752136752138</c:v>
                </c:pt>
                <c:pt idx="246">
                  <c:v>1978.3002136752136</c:v>
                </c:pt>
                <c:pt idx="247">
                  <c:v>1978.3215811965813</c:v>
                </c:pt>
                <c:pt idx="248">
                  <c:v>1978.3521367521369</c:v>
                </c:pt>
                <c:pt idx="249">
                  <c:v>1978.3799145299147</c:v>
                </c:pt>
                <c:pt idx="250">
                  <c:v>1978.4040598290599</c:v>
                </c:pt>
                <c:pt idx="251">
                  <c:v>1978.42905982906</c:v>
                </c:pt>
                <c:pt idx="252">
                  <c:v>1978.4540598290598</c:v>
                </c:pt>
                <c:pt idx="253">
                  <c:v>1978.4782051282052</c:v>
                </c:pt>
                <c:pt idx="254">
                  <c:v>1978.5309829059829</c:v>
                </c:pt>
                <c:pt idx="255">
                  <c:v>1978.5523504273503</c:v>
                </c:pt>
                <c:pt idx="256">
                  <c:v>1978.5801282051282</c:v>
                </c:pt>
                <c:pt idx="257">
                  <c:v>1978.6079059829058</c:v>
                </c:pt>
                <c:pt idx="258">
                  <c:v>1978.6292735042734</c:v>
                </c:pt>
                <c:pt idx="259">
                  <c:v>1978.659829059829</c:v>
                </c:pt>
                <c:pt idx="260">
                  <c:v>1978.6876068376068</c:v>
                </c:pt>
                <c:pt idx="261">
                  <c:v>1978.7061965811965</c:v>
                </c:pt>
                <c:pt idx="262">
                  <c:v>1978.7645299145299</c:v>
                </c:pt>
                <c:pt idx="263">
                  <c:v>1978.7831196581196</c:v>
                </c:pt>
                <c:pt idx="264">
                  <c:v>1978.8136752136752</c:v>
                </c:pt>
                <c:pt idx="265">
                  <c:v>1978.8386752136751</c:v>
                </c:pt>
                <c:pt idx="266">
                  <c:v>1978.8600427350427</c:v>
                </c:pt>
                <c:pt idx="267">
                  <c:v>1978.9155982905982</c:v>
                </c:pt>
                <c:pt idx="268">
                  <c:v>1978.9647435897436</c:v>
                </c:pt>
                <c:pt idx="269">
                  <c:v>1979.0935897435897</c:v>
                </c:pt>
                <c:pt idx="270">
                  <c:v>1979.1463675213674</c:v>
                </c:pt>
                <c:pt idx="271">
                  <c:v>1979.1677350427351</c:v>
                </c:pt>
                <c:pt idx="272">
                  <c:v>1979.2260683760685</c:v>
                </c:pt>
                <c:pt idx="273">
                  <c:v>1979.2446581196582</c:v>
                </c:pt>
                <c:pt idx="274">
                  <c:v>1979.2752136752138</c:v>
                </c:pt>
                <c:pt idx="275">
                  <c:v>1979.3002136752136</c:v>
                </c:pt>
                <c:pt idx="276">
                  <c:v>1979.3521367521369</c:v>
                </c:pt>
                <c:pt idx="277">
                  <c:v>1979.3985042735044</c:v>
                </c:pt>
                <c:pt idx="278">
                  <c:v>1979.4262820512822</c:v>
                </c:pt>
                <c:pt idx="279">
                  <c:v>1979.4596153846155</c:v>
                </c:pt>
                <c:pt idx="280">
                  <c:v>1979.4893162393164</c:v>
                </c:pt>
                <c:pt idx="281">
                  <c:v>1979.5309829059829</c:v>
                </c:pt>
                <c:pt idx="282">
                  <c:v>1979.5801282051282</c:v>
                </c:pt>
                <c:pt idx="283">
                  <c:v>1979.6320512820512</c:v>
                </c:pt>
                <c:pt idx="284">
                  <c:v>1979.6848290598289</c:v>
                </c:pt>
                <c:pt idx="285">
                  <c:v>1979.7061965811965</c:v>
                </c:pt>
                <c:pt idx="286">
                  <c:v>1979.7367521367521</c:v>
                </c:pt>
                <c:pt idx="287">
                  <c:v>1979.761752136752</c:v>
                </c:pt>
                <c:pt idx="288">
                  <c:v>1979.7831196581196</c:v>
                </c:pt>
                <c:pt idx="289">
                  <c:v>1979.8108974358975</c:v>
                </c:pt>
                <c:pt idx="290">
                  <c:v>1979.8878205128206</c:v>
                </c:pt>
                <c:pt idx="291">
                  <c:v>1979.9397435897436</c:v>
                </c:pt>
                <c:pt idx="292">
                  <c:v>1980.1185897435898</c:v>
                </c:pt>
                <c:pt idx="293">
                  <c:v>1980.1955128205129</c:v>
                </c:pt>
                <c:pt idx="294">
                  <c:v>1980.4262820512822</c:v>
                </c:pt>
                <c:pt idx="295">
                  <c:v>1980.5032051282053</c:v>
                </c:pt>
                <c:pt idx="296">
                  <c:v>1980.5309829059829</c:v>
                </c:pt>
                <c:pt idx="297">
                  <c:v>1980.6079059829058</c:v>
                </c:pt>
                <c:pt idx="298">
                  <c:v>1980.6570512820513</c:v>
                </c:pt>
                <c:pt idx="299">
                  <c:v>1980.7089743589743</c:v>
                </c:pt>
                <c:pt idx="300">
                  <c:v>1980.761752136752</c:v>
                </c:pt>
                <c:pt idx="301">
                  <c:v>1980.7831196581196</c:v>
                </c:pt>
                <c:pt idx="302">
                  <c:v>1980.8136752136752</c:v>
                </c:pt>
                <c:pt idx="303">
                  <c:v>1980.8600427350427</c:v>
                </c:pt>
                <c:pt idx="304">
                  <c:v>1980.8850427350426</c:v>
                </c:pt>
                <c:pt idx="305">
                  <c:v>1980.9183760683761</c:v>
                </c:pt>
                <c:pt idx="306">
                  <c:v>1980.9647435897436</c:v>
                </c:pt>
                <c:pt idx="307">
                  <c:v>1980.9925213675212</c:v>
                </c:pt>
                <c:pt idx="308">
                  <c:v>1981.090811965812</c:v>
                </c:pt>
                <c:pt idx="309">
                  <c:v>1981.1185897435898</c:v>
                </c:pt>
                <c:pt idx="310">
                  <c:v>1981.1463675213674</c:v>
                </c:pt>
                <c:pt idx="311">
                  <c:v>1981.1677350427351</c:v>
                </c:pt>
                <c:pt idx="312">
                  <c:v>1981.1955128205129</c:v>
                </c:pt>
                <c:pt idx="313">
                  <c:v>1981.2232905982905</c:v>
                </c:pt>
                <c:pt idx="314">
                  <c:v>1981.272435897436</c:v>
                </c:pt>
                <c:pt idx="315">
                  <c:v>1981.3002136752136</c:v>
                </c:pt>
                <c:pt idx="316">
                  <c:v>1981.3215811965813</c:v>
                </c:pt>
                <c:pt idx="317">
                  <c:v>1981.3493589743591</c:v>
                </c:pt>
                <c:pt idx="318">
                  <c:v>1981.3985042735044</c:v>
                </c:pt>
                <c:pt idx="319">
                  <c:v>1981.42905982906</c:v>
                </c:pt>
                <c:pt idx="320">
                  <c:v>1981.4754273504275</c:v>
                </c:pt>
                <c:pt idx="321">
                  <c:v>1981.505982905983</c:v>
                </c:pt>
                <c:pt idx="322">
                  <c:v>1981.5523504273503</c:v>
                </c:pt>
                <c:pt idx="323">
                  <c:v>1981.6079059829058</c:v>
                </c:pt>
                <c:pt idx="324">
                  <c:v>1981.6570512820513</c:v>
                </c:pt>
                <c:pt idx="325">
                  <c:v>1981.7339743589744</c:v>
                </c:pt>
                <c:pt idx="326">
                  <c:v>1981.841452991453</c:v>
                </c:pt>
                <c:pt idx="327">
                  <c:v>1981.9155982905982</c:v>
                </c:pt>
                <c:pt idx="328">
                  <c:v>1981.9647435897436</c:v>
                </c:pt>
                <c:pt idx="329">
                  <c:v>1982.090811965812</c:v>
                </c:pt>
                <c:pt idx="330">
                  <c:v>1982.1705128205128</c:v>
                </c:pt>
                <c:pt idx="331">
                  <c:v>1982.1955128205129</c:v>
                </c:pt>
                <c:pt idx="332">
                  <c:v>1982.2232905982905</c:v>
                </c:pt>
                <c:pt idx="333">
                  <c:v>1982.2474358974359</c:v>
                </c:pt>
                <c:pt idx="334">
                  <c:v>1982.3002136752136</c:v>
                </c:pt>
                <c:pt idx="335">
                  <c:v>1982.3215811965813</c:v>
                </c:pt>
                <c:pt idx="336">
                  <c:v>1982.3493589743591</c:v>
                </c:pt>
                <c:pt idx="337">
                  <c:v>1982.3771367521367</c:v>
                </c:pt>
                <c:pt idx="338">
                  <c:v>1982.42905982906</c:v>
                </c:pt>
                <c:pt idx="339">
                  <c:v>1982.4540598290598</c:v>
                </c:pt>
                <c:pt idx="340">
                  <c:v>1982.4754273504275</c:v>
                </c:pt>
                <c:pt idx="341">
                  <c:v>1982.5032051282053</c:v>
                </c:pt>
                <c:pt idx="342">
                  <c:v>1982.5309829059829</c:v>
                </c:pt>
                <c:pt idx="343">
                  <c:v>1982.5579059829058</c:v>
                </c:pt>
                <c:pt idx="344">
                  <c:v>1982.6292735042734</c:v>
                </c:pt>
                <c:pt idx="345">
                  <c:v>1982.659829059829</c:v>
                </c:pt>
                <c:pt idx="346">
                  <c:v>1982.7061965811965</c:v>
                </c:pt>
                <c:pt idx="347">
                  <c:v>1982.7339743589744</c:v>
                </c:pt>
                <c:pt idx="348">
                  <c:v>1982.761752136752</c:v>
                </c:pt>
                <c:pt idx="349">
                  <c:v>1982.9397435897436</c:v>
                </c:pt>
                <c:pt idx="350">
                  <c:v>1982.9647435897436</c:v>
                </c:pt>
                <c:pt idx="351">
                  <c:v>1982.998076923077</c:v>
                </c:pt>
                <c:pt idx="352">
                  <c:v>1983.1185897435898</c:v>
                </c:pt>
                <c:pt idx="353">
                  <c:v>1983.2232905982905</c:v>
                </c:pt>
                <c:pt idx="354">
                  <c:v>1983.272435897436</c:v>
                </c:pt>
                <c:pt idx="355">
                  <c:v>1983.3029914529916</c:v>
                </c:pt>
                <c:pt idx="356">
                  <c:v>1983.3215811965813</c:v>
                </c:pt>
                <c:pt idx="357">
                  <c:v>1983.3493589743591</c:v>
                </c:pt>
                <c:pt idx="358">
                  <c:v>1983.3771367521367</c:v>
                </c:pt>
                <c:pt idx="359">
                  <c:v>1983.3985042735044</c:v>
                </c:pt>
                <c:pt idx="360">
                  <c:v>1983.4235042735042</c:v>
                </c:pt>
                <c:pt idx="361">
                  <c:v>1983.4540598290598</c:v>
                </c:pt>
                <c:pt idx="362">
                  <c:v>1983.4782051282052</c:v>
                </c:pt>
                <c:pt idx="363">
                  <c:v>1983.5032051282053</c:v>
                </c:pt>
              </c:numCache>
            </c:numRef>
          </c:xVal>
          <c:yVal>
            <c:numRef>
              <c:f>'NH  Vermunt D14C'!$K$4:$K$367</c:f>
              <c:numCache>
                <c:formatCode>General</c:formatCode>
                <c:ptCount val="364"/>
                <c:pt idx="0">
                  <c:v>173</c:v>
                </c:pt>
                <c:pt idx="1">
                  <c:v>188</c:v>
                </c:pt>
                <c:pt idx="2">
                  <c:v>192</c:v>
                </c:pt>
                <c:pt idx="3">
                  <c:v>200</c:v>
                </c:pt>
                <c:pt idx="4">
                  <c:v>220</c:v>
                </c:pt>
                <c:pt idx="5">
                  <c:v>224</c:v>
                </c:pt>
                <c:pt idx="6">
                  <c:v>243</c:v>
                </c:pt>
                <c:pt idx="7">
                  <c:v>232</c:v>
                </c:pt>
                <c:pt idx="8">
                  <c:v>276</c:v>
                </c:pt>
                <c:pt idx="9">
                  <c:v>248</c:v>
                </c:pt>
                <c:pt idx="10">
                  <c:v>270</c:v>
                </c:pt>
                <c:pt idx="11">
                  <c:v>250</c:v>
                </c:pt>
                <c:pt idx="12">
                  <c:v>237</c:v>
                </c:pt>
                <c:pt idx="13">
                  <c:v>233</c:v>
                </c:pt>
                <c:pt idx="14">
                  <c:v>227</c:v>
                </c:pt>
                <c:pt idx="15">
                  <c:v>216</c:v>
                </c:pt>
                <c:pt idx="16">
                  <c:v>198</c:v>
                </c:pt>
                <c:pt idx="17">
                  <c:v>204</c:v>
                </c:pt>
                <c:pt idx="18">
                  <c:v>207</c:v>
                </c:pt>
                <c:pt idx="19">
                  <c:v>201</c:v>
                </c:pt>
                <c:pt idx="20">
                  <c:v>202</c:v>
                </c:pt>
                <c:pt idx="21">
                  <c:v>219</c:v>
                </c:pt>
                <c:pt idx="22">
                  <c:v>234</c:v>
                </c:pt>
                <c:pt idx="23">
                  <c:v>231</c:v>
                </c:pt>
                <c:pt idx="24">
                  <c:v>221</c:v>
                </c:pt>
                <c:pt idx="25">
                  <c:v>215</c:v>
                </c:pt>
                <c:pt idx="26">
                  <c:v>209</c:v>
                </c:pt>
                <c:pt idx="27">
                  <c:v>205</c:v>
                </c:pt>
                <c:pt idx="28">
                  <c:v>209</c:v>
                </c:pt>
                <c:pt idx="29">
                  <c:v>202</c:v>
                </c:pt>
                <c:pt idx="30">
                  <c:v>205</c:v>
                </c:pt>
                <c:pt idx="31">
                  <c:v>220</c:v>
                </c:pt>
                <c:pt idx="32">
                  <c:v>212</c:v>
                </c:pt>
                <c:pt idx="33">
                  <c:v>215</c:v>
                </c:pt>
                <c:pt idx="34">
                  <c:v>247</c:v>
                </c:pt>
                <c:pt idx="35">
                  <c:v>227</c:v>
                </c:pt>
                <c:pt idx="36">
                  <c:v>240</c:v>
                </c:pt>
                <c:pt idx="37">
                  <c:v>205</c:v>
                </c:pt>
                <c:pt idx="38">
                  <c:v>217</c:v>
                </c:pt>
                <c:pt idx="39">
                  <c:v>238</c:v>
                </c:pt>
                <c:pt idx="40">
                  <c:v>262</c:v>
                </c:pt>
                <c:pt idx="41">
                  <c:v>286</c:v>
                </c:pt>
                <c:pt idx="42">
                  <c:v>304</c:v>
                </c:pt>
                <c:pt idx="43">
                  <c:v>366</c:v>
                </c:pt>
                <c:pt idx="44">
                  <c:v>393</c:v>
                </c:pt>
                <c:pt idx="45">
                  <c:v>416</c:v>
                </c:pt>
                <c:pt idx="46">
                  <c:v>393</c:v>
                </c:pt>
                <c:pt idx="47">
                  <c:v>382</c:v>
                </c:pt>
                <c:pt idx="48">
                  <c:v>408</c:v>
                </c:pt>
                <c:pt idx="49">
                  <c:v>411</c:v>
                </c:pt>
                <c:pt idx="50">
                  <c:v>473</c:v>
                </c:pt>
                <c:pt idx="51">
                  <c:v>463</c:v>
                </c:pt>
                <c:pt idx="52">
                  <c:v>509</c:v>
                </c:pt>
                <c:pt idx="53">
                  <c:v>535</c:v>
                </c:pt>
                <c:pt idx="54">
                  <c:v>599</c:v>
                </c:pt>
                <c:pt idx="55">
                  <c:v>649</c:v>
                </c:pt>
                <c:pt idx="56">
                  <c:v>645</c:v>
                </c:pt>
                <c:pt idx="57">
                  <c:v>774</c:v>
                </c:pt>
                <c:pt idx="58">
                  <c:v>821</c:v>
                </c:pt>
                <c:pt idx="59">
                  <c:v>867</c:v>
                </c:pt>
                <c:pt idx="60">
                  <c:v>893</c:v>
                </c:pt>
                <c:pt idx="61">
                  <c:v>946</c:v>
                </c:pt>
                <c:pt idx="62">
                  <c:v>989</c:v>
                </c:pt>
                <c:pt idx="63">
                  <c:v>944</c:v>
                </c:pt>
                <c:pt idx="64">
                  <c:v>844</c:v>
                </c:pt>
                <c:pt idx="65">
                  <c:v>849</c:v>
                </c:pt>
                <c:pt idx="66">
                  <c:v>812</c:v>
                </c:pt>
                <c:pt idx="67">
                  <c:v>773</c:v>
                </c:pt>
                <c:pt idx="68">
                  <c:v>800</c:v>
                </c:pt>
                <c:pt idx="69">
                  <c:v>780</c:v>
                </c:pt>
                <c:pt idx="70">
                  <c:v>777</c:v>
                </c:pt>
                <c:pt idx="71">
                  <c:v>838</c:v>
                </c:pt>
                <c:pt idx="72">
                  <c:v>895</c:v>
                </c:pt>
                <c:pt idx="73">
                  <c:v>917</c:v>
                </c:pt>
                <c:pt idx="74">
                  <c:v>887</c:v>
                </c:pt>
                <c:pt idx="75">
                  <c:v>900</c:v>
                </c:pt>
                <c:pt idx="76">
                  <c:v>854</c:v>
                </c:pt>
                <c:pt idx="77">
                  <c:v>835</c:v>
                </c:pt>
                <c:pt idx="78">
                  <c:v>778</c:v>
                </c:pt>
                <c:pt idx="79">
                  <c:v>763</c:v>
                </c:pt>
                <c:pt idx="80">
                  <c:v>766</c:v>
                </c:pt>
                <c:pt idx="81">
                  <c:v>742</c:v>
                </c:pt>
                <c:pt idx="82">
                  <c:v>748</c:v>
                </c:pt>
                <c:pt idx="83">
                  <c:v>766</c:v>
                </c:pt>
                <c:pt idx="84">
                  <c:v>746</c:v>
                </c:pt>
                <c:pt idx="85">
                  <c:v>810</c:v>
                </c:pt>
                <c:pt idx="86">
                  <c:v>787</c:v>
                </c:pt>
                <c:pt idx="87">
                  <c:v>775</c:v>
                </c:pt>
                <c:pt idx="88">
                  <c:v>763</c:v>
                </c:pt>
                <c:pt idx="89">
                  <c:v>726</c:v>
                </c:pt>
                <c:pt idx="90">
                  <c:v>729</c:v>
                </c:pt>
                <c:pt idx="91">
                  <c:v>696</c:v>
                </c:pt>
                <c:pt idx="92">
                  <c:v>701</c:v>
                </c:pt>
                <c:pt idx="93">
                  <c:v>691</c:v>
                </c:pt>
                <c:pt idx="94">
                  <c:v>696</c:v>
                </c:pt>
                <c:pt idx="95">
                  <c:v>708</c:v>
                </c:pt>
                <c:pt idx="96">
                  <c:v>711</c:v>
                </c:pt>
                <c:pt idx="97">
                  <c:v>725</c:v>
                </c:pt>
                <c:pt idx="98">
                  <c:v>711</c:v>
                </c:pt>
                <c:pt idx="99">
                  <c:v>711</c:v>
                </c:pt>
                <c:pt idx="100">
                  <c:v>697</c:v>
                </c:pt>
                <c:pt idx="101">
                  <c:v>661</c:v>
                </c:pt>
                <c:pt idx="102">
                  <c:v>624</c:v>
                </c:pt>
                <c:pt idx="103">
                  <c:v>660</c:v>
                </c:pt>
                <c:pt idx="104">
                  <c:v>625</c:v>
                </c:pt>
                <c:pt idx="105">
                  <c:v>633</c:v>
                </c:pt>
                <c:pt idx="106">
                  <c:v>635</c:v>
                </c:pt>
                <c:pt idx="107">
                  <c:v>633</c:v>
                </c:pt>
                <c:pt idx="108">
                  <c:v>640</c:v>
                </c:pt>
                <c:pt idx="109">
                  <c:v>631</c:v>
                </c:pt>
                <c:pt idx="110">
                  <c:v>642</c:v>
                </c:pt>
                <c:pt idx="111">
                  <c:v>600</c:v>
                </c:pt>
                <c:pt idx="112">
                  <c:v>611</c:v>
                </c:pt>
                <c:pt idx="113">
                  <c:v>607</c:v>
                </c:pt>
                <c:pt idx="114">
                  <c:v>585</c:v>
                </c:pt>
                <c:pt idx="115">
                  <c:v>596</c:v>
                </c:pt>
                <c:pt idx="116">
                  <c:v>569</c:v>
                </c:pt>
                <c:pt idx="117">
                  <c:v>570</c:v>
                </c:pt>
                <c:pt idx="118">
                  <c:v>559</c:v>
                </c:pt>
                <c:pt idx="119">
                  <c:v>578</c:v>
                </c:pt>
                <c:pt idx="120">
                  <c:v>559</c:v>
                </c:pt>
                <c:pt idx="121">
                  <c:v>573</c:v>
                </c:pt>
                <c:pt idx="122">
                  <c:v>581</c:v>
                </c:pt>
                <c:pt idx="123">
                  <c:v>555</c:v>
                </c:pt>
                <c:pt idx="124">
                  <c:v>558</c:v>
                </c:pt>
                <c:pt idx="125">
                  <c:v>552</c:v>
                </c:pt>
                <c:pt idx="126">
                  <c:v>542</c:v>
                </c:pt>
                <c:pt idx="127">
                  <c:v>549</c:v>
                </c:pt>
                <c:pt idx="128">
                  <c:v>555</c:v>
                </c:pt>
                <c:pt idx="129">
                  <c:v>532</c:v>
                </c:pt>
                <c:pt idx="130">
                  <c:v>540</c:v>
                </c:pt>
                <c:pt idx="131">
                  <c:v>544</c:v>
                </c:pt>
                <c:pt idx="132">
                  <c:v>556</c:v>
                </c:pt>
                <c:pt idx="133">
                  <c:v>556</c:v>
                </c:pt>
                <c:pt idx="134">
                  <c:v>548</c:v>
                </c:pt>
                <c:pt idx="135">
                  <c:v>530</c:v>
                </c:pt>
                <c:pt idx="136">
                  <c:v>533</c:v>
                </c:pt>
                <c:pt idx="137">
                  <c:v>552</c:v>
                </c:pt>
                <c:pt idx="138">
                  <c:v>553</c:v>
                </c:pt>
                <c:pt idx="139">
                  <c:v>544</c:v>
                </c:pt>
                <c:pt idx="140">
                  <c:v>548</c:v>
                </c:pt>
                <c:pt idx="141">
                  <c:v>540</c:v>
                </c:pt>
                <c:pt idx="142">
                  <c:v>521</c:v>
                </c:pt>
                <c:pt idx="143">
                  <c:v>527</c:v>
                </c:pt>
                <c:pt idx="144">
                  <c:v>523</c:v>
                </c:pt>
                <c:pt idx="145">
                  <c:v>540</c:v>
                </c:pt>
                <c:pt idx="146">
                  <c:v>542</c:v>
                </c:pt>
                <c:pt idx="147">
                  <c:v>531</c:v>
                </c:pt>
                <c:pt idx="148">
                  <c:v>532</c:v>
                </c:pt>
                <c:pt idx="149">
                  <c:v>526</c:v>
                </c:pt>
                <c:pt idx="150">
                  <c:v>514</c:v>
                </c:pt>
                <c:pt idx="151">
                  <c:v>515</c:v>
                </c:pt>
                <c:pt idx="152">
                  <c:v>510</c:v>
                </c:pt>
                <c:pt idx="153">
                  <c:v>493</c:v>
                </c:pt>
                <c:pt idx="154">
                  <c:v>473</c:v>
                </c:pt>
                <c:pt idx="155">
                  <c:v>506</c:v>
                </c:pt>
                <c:pt idx="156">
                  <c:v>515</c:v>
                </c:pt>
                <c:pt idx="157">
                  <c:v>516</c:v>
                </c:pt>
                <c:pt idx="158">
                  <c:v>493</c:v>
                </c:pt>
                <c:pt idx="159">
                  <c:v>521</c:v>
                </c:pt>
                <c:pt idx="160">
                  <c:v>488</c:v>
                </c:pt>
                <c:pt idx="161">
                  <c:v>503</c:v>
                </c:pt>
                <c:pt idx="162">
                  <c:v>474</c:v>
                </c:pt>
                <c:pt idx="163">
                  <c:v>498</c:v>
                </c:pt>
                <c:pt idx="164">
                  <c:v>493</c:v>
                </c:pt>
                <c:pt idx="165">
                  <c:v>472</c:v>
                </c:pt>
                <c:pt idx="166">
                  <c:v>478</c:v>
                </c:pt>
                <c:pt idx="167">
                  <c:v>471</c:v>
                </c:pt>
                <c:pt idx="168">
                  <c:v>464</c:v>
                </c:pt>
                <c:pt idx="169">
                  <c:v>483</c:v>
                </c:pt>
                <c:pt idx="170">
                  <c:v>477</c:v>
                </c:pt>
                <c:pt idx="171">
                  <c:v>474</c:v>
                </c:pt>
                <c:pt idx="172">
                  <c:v>453</c:v>
                </c:pt>
                <c:pt idx="173">
                  <c:v>461</c:v>
                </c:pt>
                <c:pt idx="174">
                  <c:v>431</c:v>
                </c:pt>
                <c:pt idx="175">
                  <c:v>426</c:v>
                </c:pt>
                <c:pt idx="176">
                  <c:v>427</c:v>
                </c:pt>
                <c:pt idx="177">
                  <c:v>442</c:v>
                </c:pt>
                <c:pt idx="178">
                  <c:v>435</c:v>
                </c:pt>
                <c:pt idx="179">
                  <c:v>435</c:v>
                </c:pt>
                <c:pt idx="180">
                  <c:v>415</c:v>
                </c:pt>
                <c:pt idx="181">
                  <c:v>428</c:v>
                </c:pt>
                <c:pt idx="182">
                  <c:v>412</c:v>
                </c:pt>
                <c:pt idx="183">
                  <c:v>432</c:v>
                </c:pt>
                <c:pt idx="184">
                  <c:v>409</c:v>
                </c:pt>
                <c:pt idx="185">
                  <c:v>417</c:v>
                </c:pt>
                <c:pt idx="186">
                  <c:v>389</c:v>
                </c:pt>
                <c:pt idx="187">
                  <c:v>438</c:v>
                </c:pt>
                <c:pt idx="188">
                  <c:v>438</c:v>
                </c:pt>
                <c:pt idx="189">
                  <c:v>402</c:v>
                </c:pt>
                <c:pt idx="190">
                  <c:v>413</c:v>
                </c:pt>
                <c:pt idx="191">
                  <c:v>392</c:v>
                </c:pt>
                <c:pt idx="192">
                  <c:v>401</c:v>
                </c:pt>
                <c:pt idx="193">
                  <c:v>389</c:v>
                </c:pt>
                <c:pt idx="194">
                  <c:v>366</c:v>
                </c:pt>
                <c:pt idx="195">
                  <c:v>367</c:v>
                </c:pt>
                <c:pt idx="196">
                  <c:v>371</c:v>
                </c:pt>
                <c:pt idx="197">
                  <c:v>370</c:v>
                </c:pt>
                <c:pt idx="198">
                  <c:v>370</c:v>
                </c:pt>
                <c:pt idx="199">
                  <c:v>370</c:v>
                </c:pt>
                <c:pt idx="200">
                  <c:v>369</c:v>
                </c:pt>
                <c:pt idx="201">
                  <c:v>374</c:v>
                </c:pt>
                <c:pt idx="202">
                  <c:v>362</c:v>
                </c:pt>
                <c:pt idx="203">
                  <c:v>356</c:v>
                </c:pt>
                <c:pt idx="204">
                  <c:v>354</c:v>
                </c:pt>
                <c:pt idx="205">
                  <c:v>340</c:v>
                </c:pt>
                <c:pt idx="206">
                  <c:v>356</c:v>
                </c:pt>
                <c:pt idx="207">
                  <c:v>341</c:v>
                </c:pt>
                <c:pt idx="208">
                  <c:v>341</c:v>
                </c:pt>
                <c:pt idx="209">
                  <c:v>365</c:v>
                </c:pt>
                <c:pt idx="210">
                  <c:v>372</c:v>
                </c:pt>
                <c:pt idx="211">
                  <c:v>346</c:v>
                </c:pt>
                <c:pt idx="212">
                  <c:v>343</c:v>
                </c:pt>
                <c:pt idx="213">
                  <c:v>343</c:v>
                </c:pt>
                <c:pt idx="214">
                  <c:v>365</c:v>
                </c:pt>
                <c:pt idx="215">
                  <c:v>361</c:v>
                </c:pt>
                <c:pt idx="216">
                  <c:v>337</c:v>
                </c:pt>
                <c:pt idx="217">
                  <c:v>331</c:v>
                </c:pt>
                <c:pt idx="218">
                  <c:v>331</c:v>
                </c:pt>
                <c:pt idx="219">
                  <c:v>337</c:v>
                </c:pt>
                <c:pt idx="220">
                  <c:v>339</c:v>
                </c:pt>
                <c:pt idx="221">
                  <c:v>342</c:v>
                </c:pt>
                <c:pt idx="222">
                  <c:v>338</c:v>
                </c:pt>
                <c:pt idx="223">
                  <c:v>340</c:v>
                </c:pt>
                <c:pt idx="224">
                  <c:v>347</c:v>
                </c:pt>
                <c:pt idx="225">
                  <c:v>327</c:v>
                </c:pt>
                <c:pt idx="226">
                  <c:v>327</c:v>
                </c:pt>
                <c:pt idx="227">
                  <c:v>340</c:v>
                </c:pt>
                <c:pt idx="228">
                  <c:v>347</c:v>
                </c:pt>
                <c:pt idx="229">
                  <c:v>340</c:v>
                </c:pt>
                <c:pt idx="230">
                  <c:v>337</c:v>
                </c:pt>
                <c:pt idx="231">
                  <c:v>335</c:v>
                </c:pt>
                <c:pt idx="232">
                  <c:v>340</c:v>
                </c:pt>
                <c:pt idx="233">
                  <c:v>331</c:v>
                </c:pt>
                <c:pt idx="234">
                  <c:v>335</c:v>
                </c:pt>
                <c:pt idx="235">
                  <c:v>338</c:v>
                </c:pt>
                <c:pt idx="236">
                  <c:v>325</c:v>
                </c:pt>
                <c:pt idx="237">
                  <c:v>314</c:v>
                </c:pt>
                <c:pt idx="238">
                  <c:v>315</c:v>
                </c:pt>
                <c:pt idx="239">
                  <c:v>334</c:v>
                </c:pt>
                <c:pt idx="240">
                  <c:v>309</c:v>
                </c:pt>
                <c:pt idx="241">
                  <c:v>327</c:v>
                </c:pt>
                <c:pt idx="242">
                  <c:v>339</c:v>
                </c:pt>
                <c:pt idx="243">
                  <c:v>308</c:v>
                </c:pt>
                <c:pt idx="244">
                  <c:v>312</c:v>
                </c:pt>
                <c:pt idx="245">
                  <c:v>314</c:v>
                </c:pt>
                <c:pt idx="246">
                  <c:v>331</c:v>
                </c:pt>
                <c:pt idx="247">
                  <c:v>326</c:v>
                </c:pt>
                <c:pt idx="248">
                  <c:v>323</c:v>
                </c:pt>
                <c:pt idx="249">
                  <c:v>320</c:v>
                </c:pt>
                <c:pt idx="250">
                  <c:v>318</c:v>
                </c:pt>
                <c:pt idx="251">
                  <c:v>310</c:v>
                </c:pt>
                <c:pt idx="252">
                  <c:v>323</c:v>
                </c:pt>
                <c:pt idx="253">
                  <c:v>334</c:v>
                </c:pt>
                <c:pt idx="254">
                  <c:v>334</c:v>
                </c:pt>
                <c:pt idx="255">
                  <c:v>322</c:v>
                </c:pt>
                <c:pt idx="256">
                  <c:v>309</c:v>
                </c:pt>
                <c:pt idx="257">
                  <c:v>324</c:v>
                </c:pt>
                <c:pt idx="258">
                  <c:v>326</c:v>
                </c:pt>
                <c:pt idx="259">
                  <c:v>342</c:v>
                </c:pt>
                <c:pt idx="260">
                  <c:v>346</c:v>
                </c:pt>
                <c:pt idx="261">
                  <c:v>321</c:v>
                </c:pt>
                <c:pt idx="262">
                  <c:v>336</c:v>
                </c:pt>
                <c:pt idx="263">
                  <c:v>315</c:v>
                </c:pt>
                <c:pt idx="264">
                  <c:v>339</c:v>
                </c:pt>
                <c:pt idx="265">
                  <c:v>320</c:v>
                </c:pt>
                <c:pt idx="266">
                  <c:v>330</c:v>
                </c:pt>
                <c:pt idx="267">
                  <c:v>322</c:v>
                </c:pt>
                <c:pt idx="268">
                  <c:v>322</c:v>
                </c:pt>
                <c:pt idx="269">
                  <c:v>298</c:v>
                </c:pt>
                <c:pt idx="270">
                  <c:v>306</c:v>
                </c:pt>
                <c:pt idx="271">
                  <c:v>308</c:v>
                </c:pt>
                <c:pt idx="272">
                  <c:v>296</c:v>
                </c:pt>
                <c:pt idx="273">
                  <c:v>295</c:v>
                </c:pt>
                <c:pt idx="274">
                  <c:v>299</c:v>
                </c:pt>
                <c:pt idx="275">
                  <c:v>353</c:v>
                </c:pt>
                <c:pt idx="276">
                  <c:v>290</c:v>
                </c:pt>
                <c:pt idx="277">
                  <c:v>284</c:v>
                </c:pt>
                <c:pt idx="278">
                  <c:v>300</c:v>
                </c:pt>
                <c:pt idx="279">
                  <c:v>291</c:v>
                </c:pt>
                <c:pt idx="280">
                  <c:v>295</c:v>
                </c:pt>
                <c:pt idx="281">
                  <c:v>286</c:v>
                </c:pt>
                <c:pt idx="282">
                  <c:v>310</c:v>
                </c:pt>
                <c:pt idx="283">
                  <c:v>277</c:v>
                </c:pt>
                <c:pt idx="284">
                  <c:v>312</c:v>
                </c:pt>
                <c:pt idx="285">
                  <c:v>293</c:v>
                </c:pt>
                <c:pt idx="286">
                  <c:v>278</c:v>
                </c:pt>
                <c:pt idx="287">
                  <c:v>282</c:v>
                </c:pt>
                <c:pt idx="288">
                  <c:v>283</c:v>
                </c:pt>
                <c:pt idx="289">
                  <c:v>294</c:v>
                </c:pt>
                <c:pt idx="290">
                  <c:v>288</c:v>
                </c:pt>
                <c:pt idx="291">
                  <c:v>280</c:v>
                </c:pt>
                <c:pt idx="292">
                  <c:v>288</c:v>
                </c:pt>
                <c:pt idx="293">
                  <c:v>268</c:v>
                </c:pt>
                <c:pt idx="294">
                  <c:v>262</c:v>
                </c:pt>
                <c:pt idx="295">
                  <c:v>259</c:v>
                </c:pt>
                <c:pt idx="296">
                  <c:v>270</c:v>
                </c:pt>
                <c:pt idx="297">
                  <c:v>280</c:v>
                </c:pt>
                <c:pt idx="298">
                  <c:v>274</c:v>
                </c:pt>
                <c:pt idx="299">
                  <c:v>254</c:v>
                </c:pt>
                <c:pt idx="300">
                  <c:v>263</c:v>
                </c:pt>
                <c:pt idx="301">
                  <c:v>251</c:v>
                </c:pt>
                <c:pt idx="302">
                  <c:v>263</c:v>
                </c:pt>
                <c:pt idx="303">
                  <c:v>263</c:v>
                </c:pt>
                <c:pt idx="304">
                  <c:v>254</c:v>
                </c:pt>
                <c:pt idx="305">
                  <c:v>260</c:v>
                </c:pt>
                <c:pt idx="306">
                  <c:v>246</c:v>
                </c:pt>
                <c:pt idx="307">
                  <c:v>240</c:v>
                </c:pt>
                <c:pt idx="308">
                  <c:v>247</c:v>
                </c:pt>
                <c:pt idx="309">
                  <c:v>251</c:v>
                </c:pt>
                <c:pt idx="310">
                  <c:v>245</c:v>
                </c:pt>
                <c:pt idx="311">
                  <c:v>245</c:v>
                </c:pt>
                <c:pt idx="312">
                  <c:v>256</c:v>
                </c:pt>
                <c:pt idx="313">
                  <c:v>260</c:v>
                </c:pt>
                <c:pt idx="314">
                  <c:v>252</c:v>
                </c:pt>
                <c:pt idx="315">
                  <c:v>250</c:v>
                </c:pt>
                <c:pt idx="316">
                  <c:v>258</c:v>
                </c:pt>
                <c:pt idx="317">
                  <c:v>255</c:v>
                </c:pt>
                <c:pt idx="318">
                  <c:v>247</c:v>
                </c:pt>
                <c:pt idx="319">
                  <c:v>256</c:v>
                </c:pt>
                <c:pt idx="320">
                  <c:v>264</c:v>
                </c:pt>
                <c:pt idx="321">
                  <c:v>259</c:v>
                </c:pt>
                <c:pt idx="322">
                  <c:v>265</c:v>
                </c:pt>
                <c:pt idx="323">
                  <c:v>271</c:v>
                </c:pt>
                <c:pt idx="324">
                  <c:v>263</c:v>
                </c:pt>
                <c:pt idx="325">
                  <c:v>261</c:v>
                </c:pt>
                <c:pt idx="326">
                  <c:v>264</c:v>
                </c:pt>
                <c:pt idx="327">
                  <c:v>244</c:v>
                </c:pt>
                <c:pt idx="328">
                  <c:v>245</c:v>
                </c:pt>
                <c:pt idx="329">
                  <c:v>252</c:v>
                </c:pt>
                <c:pt idx="330">
                  <c:v>246</c:v>
                </c:pt>
                <c:pt idx="331">
                  <c:v>245</c:v>
                </c:pt>
                <c:pt idx="332">
                  <c:v>234</c:v>
                </c:pt>
                <c:pt idx="333">
                  <c:v>221</c:v>
                </c:pt>
                <c:pt idx="334">
                  <c:v>244</c:v>
                </c:pt>
                <c:pt idx="335">
                  <c:v>243</c:v>
                </c:pt>
                <c:pt idx="336">
                  <c:v>224</c:v>
                </c:pt>
                <c:pt idx="337">
                  <c:v>237</c:v>
                </c:pt>
                <c:pt idx="338">
                  <c:v>243</c:v>
                </c:pt>
                <c:pt idx="339">
                  <c:v>240</c:v>
                </c:pt>
                <c:pt idx="340">
                  <c:v>236</c:v>
                </c:pt>
                <c:pt idx="341">
                  <c:v>225</c:v>
                </c:pt>
                <c:pt idx="342">
                  <c:v>235</c:v>
                </c:pt>
                <c:pt idx="343">
                  <c:v>242</c:v>
                </c:pt>
                <c:pt idx="344">
                  <c:v>240</c:v>
                </c:pt>
                <c:pt idx="345">
                  <c:v>233</c:v>
                </c:pt>
                <c:pt idx="346">
                  <c:v>246</c:v>
                </c:pt>
                <c:pt idx="347">
                  <c:v>254</c:v>
                </c:pt>
                <c:pt idx="348">
                  <c:v>235</c:v>
                </c:pt>
                <c:pt idx="349">
                  <c:v>235</c:v>
                </c:pt>
                <c:pt idx="350">
                  <c:v>232</c:v>
                </c:pt>
                <c:pt idx="351">
                  <c:v>229</c:v>
                </c:pt>
                <c:pt idx="352">
                  <c:v>230</c:v>
                </c:pt>
                <c:pt idx="353">
                  <c:v>217</c:v>
                </c:pt>
                <c:pt idx="354">
                  <c:v>239</c:v>
                </c:pt>
                <c:pt idx="355">
                  <c:v>225</c:v>
                </c:pt>
                <c:pt idx="356">
                  <c:v>225</c:v>
                </c:pt>
                <c:pt idx="357">
                  <c:v>219</c:v>
                </c:pt>
                <c:pt idx="358">
                  <c:v>227</c:v>
                </c:pt>
                <c:pt idx="359">
                  <c:v>228</c:v>
                </c:pt>
                <c:pt idx="360">
                  <c:v>230</c:v>
                </c:pt>
                <c:pt idx="361">
                  <c:v>237</c:v>
                </c:pt>
                <c:pt idx="362">
                  <c:v>213</c:v>
                </c:pt>
                <c:pt idx="363">
                  <c:v>227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68800"/>
        <c:axId val="145469376"/>
      </c:scatterChart>
      <c:valAx>
        <c:axId val="145468800"/>
        <c:scaling>
          <c:orientation val="minMax"/>
          <c:max val="1985"/>
          <c:min val="1960"/>
        </c:scaling>
        <c:delete val="0"/>
        <c:axPos val="b"/>
        <c:majorGridlines>
          <c:spPr>
            <a:ln>
              <a:solidFill>
                <a:srgbClr val="808080"/>
              </a:solidFill>
            </a:ln>
          </c:spPr>
        </c:majorGridlines>
        <c:numFmt formatCode="0" sourceLinked="0"/>
        <c:majorTickMark val="out"/>
        <c:minorTickMark val="none"/>
        <c:tickLblPos val="high"/>
        <c:spPr>
          <a:ln>
            <a:solidFill>
              <a:srgbClr val="C0C0C0"/>
            </a:solidFill>
          </a:ln>
        </c:spPr>
        <c:txPr>
          <a:bodyPr/>
          <a:lstStyle/>
          <a:p>
            <a:pPr>
              <a:defRPr sz="1400" b="1" strike="noStrike" spc="-1">
                <a:solidFill>
                  <a:srgbClr val="000000"/>
                </a:solidFill>
                <a:latin typeface="Arial"/>
              </a:defRPr>
            </a:pPr>
            <a:endParaRPr lang="fr-FR"/>
          </a:p>
        </c:txPr>
        <c:crossAx val="145469376"/>
        <c:crosses val="autoZero"/>
        <c:crossBetween val="midCat"/>
      </c:valAx>
      <c:valAx>
        <c:axId val="145469376"/>
        <c:scaling>
          <c:orientation val="minMax"/>
          <c:max val="1000"/>
          <c:min val="-10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/>
          <a:lstStyle/>
          <a:p>
            <a:pPr>
              <a:defRPr sz="1200" b="1" strike="noStrike" spc="-1">
                <a:solidFill>
                  <a:srgbClr val="E42BED"/>
                </a:solidFill>
                <a:latin typeface="Arial"/>
              </a:defRPr>
            </a:pPr>
            <a:endParaRPr lang="fr-FR"/>
          </a:p>
        </c:txPr>
        <c:crossAx val="145468800"/>
        <c:crosses val="autoZero"/>
        <c:crossBetween val="midCat"/>
      </c:valAx>
      <c:spPr>
        <a:solidFill>
          <a:srgbClr val="FFFFFF"/>
        </a:solidFill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0.53442964788398595"/>
          <c:y val="0.13341242450388299"/>
          <c:w val="0.34315457936179034"/>
          <c:h val="0.16213820062389869"/>
        </c:manualLayout>
      </c:layout>
      <c:overlay val="1"/>
      <c:spPr>
        <a:noFill/>
        <a:ln>
          <a:noFill/>
        </a:ln>
      </c:spPr>
      <c:txPr>
        <a:bodyPr/>
        <a:lstStyle/>
        <a:p>
          <a:pPr>
            <a:defRPr sz="2000" b="1" strike="noStrike" spc="-1">
              <a:solidFill>
                <a:srgbClr val="000000"/>
              </a:solidFill>
              <a:latin typeface="Arial"/>
            </a:defRPr>
          </a:pPr>
          <a:endParaRPr lang="fr-FR"/>
        </a:p>
      </c:txPr>
    </c:legend>
    <c:plotVisOnly val="1"/>
    <c:dispBlanksAs val="span"/>
    <c:showDLblsOverMax val="1"/>
  </c:chart>
  <c:spPr>
    <a:solidFill>
      <a:schemeClr val="accent2">
        <a:lumMod val="20000"/>
        <a:lumOff val="80000"/>
      </a:schemeClr>
    </a:solidFill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78107915379102E-2"/>
          <c:y val="6.4427357058466153E-2"/>
          <c:w val="0.8762872108843538"/>
          <c:h val="0.904400149499866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'NH  Vermunt D14C'!$J$3</c:f>
              <c:strCache>
                <c:ptCount val="1"/>
                <c:pt idx="0">
                  <c:v>delta 13C </c:v>
                </c:pt>
              </c:strCache>
            </c:strRef>
          </c:tx>
          <c:spPr>
            <a:ln>
              <a:noFill/>
            </a:ln>
          </c:spPr>
          <c:marker>
            <c:symbol val="plus"/>
            <c:size val="2"/>
            <c:spPr>
              <a:solidFill>
                <a:srgbClr val="FF9900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howLeaderLines val="0"/>
          </c:dLbls>
          <c:xVal>
            <c:numRef>
              <c:f>'NH  Vermunt D14C'!$I$4:$I$367</c:f>
              <c:numCache>
                <c:formatCode>0.00</c:formatCode>
                <c:ptCount val="364"/>
                <c:pt idx="0">
                  <c:v>1959.1899572649572</c:v>
                </c:pt>
                <c:pt idx="1">
                  <c:v>1959.2177350427351</c:v>
                </c:pt>
                <c:pt idx="2">
                  <c:v>1959.2502136752137</c:v>
                </c:pt>
                <c:pt idx="3">
                  <c:v>1959.2946581196582</c:v>
                </c:pt>
                <c:pt idx="4">
                  <c:v>1959.3188034188036</c:v>
                </c:pt>
                <c:pt idx="5">
                  <c:v>1959.3438034188034</c:v>
                </c:pt>
                <c:pt idx="6">
                  <c:v>1959.3715811965812</c:v>
                </c:pt>
                <c:pt idx="7">
                  <c:v>1959.4346153846154</c:v>
                </c:pt>
                <c:pt idx="8">
                  <c:v>1959.5115384615385</c:v>
                </c:pt>
                <c:pt idx="9">
                  <c:v>1959.5606837606836</c:v>
                </c:pt>
                <c:pt idx="10">
                  <c:v>1959.6653846153845</c:v>
                </c:pt>
                <c:pt idx="11">
                  <c:v>1959.7423076923076</c:v>
                </c:pt>
                <c:pt idx="12">
                  <c:v>1959.7914529914528</c:v>
                </c:pt>
                <c:pt idx="13">
                  <c:v>1959.8192307692307</c:v>
                </c:pt>
                <c:pt idx="14">
                  <c:v>1959.8961538461538</c:v>
                </c:pt>
                <c:pt idx="15">
                  <c:v>1959.9730769230769</c:v>
                </c:pt>
                <c:pt idx="16">
                  <c:v>1960.1297008547008</c:v>
                </c:pt>
                <c:pt idx="17">
                  <c:v>1960.231623931624</c:v>
                </c:pt>
                <c:pt idx="18">
                  <c:v>1960.2529914529914</c:v>
                </c:pt>
                <c:pt idx="19">
                  <c:v>1960.2807692307692</c:v>
                </c:pt>
                <c:pt idx="20">
                  <c:v>1960.3715811965812</c:v>
                </c:pt>
                <c:pt idx="21">
                  <c:v>1960.4346153846154</c:v>
                </c:pt>
                <c:pt idx="22">
                  <c:v>1960.5115384615385</c:v>
                </c:pt>
                <c:pt idx="23">
                  <c:v>1960.5884615384614</c:v>
                </c:pt>
                <c:pt idx="24">
                  <c:v>1960.6653846153845</c:v>
                </c:pt>
                <c:pt idx="25">
                  <c:v>1960.7423076923076</c:v>
                </c:pt>
                <c:pt idx="26">
                  <c:v>1960.8192307692307</c:v>
                </c:pt>
                <c:pt idx="27">
                  <c:v>1960.8961538461538</c:v>
                </c:pt>
                <c:pt idx="28">
                  <c:v>1960.9730769230769</c:v>
                </c:pt>
                <c:pt idx="29">
                  <c:v>1961.126923076923</c:v>
                </c:pt>
                <c:pt idx="30">
                  <c:v>1961.2038461538461</c:v>
                </c:pt>
                <c:pt idx="31">
                  <c:v>1961.2807692307692</c:v>
                </c:pt>
                <c:pt idx="32">
                  <c:v>1961.3576923076923</c:v>
                </c:pt>
                <c:pt idx="33">
                  <c:v>1961.4346153846154</c:v>
                </c:pt>
                <c:pt idx="34">
                  <c:v>1961.5115384615385</c:v>
                </c:pt>
                <c:pt idx="35">
                  <c:v>1961.5884615384614</c:v>
                </c:pt>
                <c:pt idx="36">
                  <c:v>1961.6653846153845</c:v>
                </c:pt>
                <c:pt idx="37">
                  <c:v>1961.7561965811965</c:v>
                </c:pt>
                <c:pt idx="38">
                  <c:v>1961.8192307692307</c:v>
                </c:pt>
                <c:pt idx="39">
                  <c:v>1961.9730769230769</c:v>
                </c:pt>
                <c:pt idx="40">
                  <c:v>1962.1297008547008</c:v>
                </c:pt>
                <c:pt idx="41">
                  <c:v>1962.231623931624</c:v>
                </c:pt>
                <c:pt idx="42">
                  <c:v>1962.3085470085471</c:v>
                </c:pt>
                <c:pt idx="43">
                  <c:v>1962.4401709401711</c:v>
                </c:pt>
                <c:pt idx="44">
                  <c:v>1962.6162393162392</c:v>
                </c:pt>
                <c:pt idx="45">
                  <c:v>1962.6653846153845</c:v>
                </c:pt>
                <c:pt idx="46">
                  <c:v>1962.7423076923076</c:v>
                </c:pt>
                <c:pt idx="47">
                  <c:v>1962.8192307692307</c:v>
                </c:pt>
                <c:pt idx="48">
                  <c:v>1962.8961538461538</c:v>
                </c:pt>
                <c:pt idx="49">
                  <c:v>1963.126923076923</c:v>
                </c:pt>
                <c:pt idx="50">
                  <c:v>1963.2038461538461</c:v>
                </c:pt>
                <c:pt idx="51">
                  <c:v>1963.2529914529914</c:v>
                </c:pt>
                <c:pt idx="52">
                  <c:v>1963.283547008547</c:v>
                </c:pt>
                <c:pt idx="53">
                  <c:v>1963.3299145299145</c:v>
                </c:pt>
                <c:pt idx="54">
                  <c:v>1963.3576923076923</c:v>
                </c:pt>
                <c:pt idx="55">
                  <c:v>1963.4068376068376</c:v>
                </c:pt>
                <c:pt idx="56">
                  <c:v>1963.4346153846154</c:v>
                </c:pt>
                <c:pt idx="57">
                  <c:v>1963.4837606837607</c:v>
                </c:pt>
                <c:pt idx="58">
                  <c:v>1963.5115384615385</c:v>
                </c:pt>
                <c:pt idx="59">
                  <c:v>1963.5606837606836</c:v>
                </c:pt>
                <c:pt idx="60">
                  <c:v>1963.5884615384614</c:v>
                </c:pt>
                <c:pt idx="61">
                  <c:v>1963.6376068376067</c:v>
                </c:pt>
                <c:pt idx="62">
                  <c:v>1963.6653846153845</c:v>
                </c:pt>
                <c:pt idx="63">
                  <c:v>1963.7145299145297</c:v>
                </c:pt>
                <c:pt idx="64">
                  <c:v>1963.7423076923076</c:v>
                </c:pt>
                <c:pt idx="65">
                  <c:v>1963.8192307692307</c:v>
                </c:pt>
                <c:pt idx="66">
                  <c:v>1963.8961538461538</c:v>
                </c:pt>
                <c:pt idx="67">
                  <c:v>1963.9730769230769</c:v>
                </c:pt>
                <c:pt idx="68">
                  <c:v>1964.126923076923</c:v>
                </c:pt>
                <c:pt idx="69">
                  <c:v>1964.2038461538461</c:v>
                </c:pt>
                <c:pt idx="70">
                  <c:v>1964.2807692307692</c:v>
                </c:pt>
                <c:pt idx="71">
                  <c:v>1964.3576923076923</c:v>
                </c:pt>
                <c:pt idx="72">
                  <c:v>1964.4346153846154</c:v>
                </c:pt>
                <c:pt idx="73">
                  <c:v>1964.5115384615385</c:v>
                </c:pt>
                <c:pt idx="74">
                  <c:v>1964.5884615384614</c:v>
                </c:pt>
                <c:pt idx="75">
                  <c:v>1964.6653846153845</c:v>
                </c:pt>
                <c:pt idx="76">
                  <c:v>1964.7423076923076</c:v>
                </c:pt>
                <c:pt idx="77">
                  <c:v>1964.8192307692307</c:v>
                </c:pt>
                <c:pt idx="78">
                  <c:v>1964.8961538461538</c:v>
                </c:pt>
                <c:pt idx="79">
                  <c:v>1964.9730769230769</c:v>
                </c:pt>
                <c:pt idx="80">
                  <c:v>1965.126923076923</c:v>
                </c:pt>
                <c:pt idx="81">
                  <c:v>1965.2094017094018</c:v>
                </c:pt>
                <c:pt idx="82">
                  <c:v>1965.2807692307692</c:v>
                </c:pt>
                <c:pt idx="83">
                  <c:v>1965.3576923076923</c:v>
                </c:pt>
                <c:pt idx="84">
                  <c:v>1965.4346153846154</c:v>
                </c:pt>
                <c:pt idx="85">
                  <c:v>1965.5115384615385</c:v>
                </c:pt>
                <c:pt idx="86">
                  <c:v>1965.6162393162392</c:v>
                </c:pt>
                <c:pt idx="87">
                  <c:v>1965.6653846153845</c:v>
                </c:pt>
                <c:pt idx="88">
                  <c:v>1965.7700854700854</c:v>
                </c:pt>
                <c:pt idx="89">
                  <c:v>1965.8470085470085</c:v>
                </c:pt>
                <c:pt idx="90">
                  <c:v>1965.8989316239315</c:v>
                </c:pt>
                <c:pt idx="91">
                  <c:v>1965.9730769230769</c:v>
                </c:pt>
                <c:pt idx="92">
                  <c:v>1966.1677350427351</c:v>
                </c:pt>
                <c:pt idx="93">
                  <c:v>1966.2232905982905</c:v>
                </c:pt>
                <c:pt idx="94">
                  <c:v>1966.3057692307693</c:v>
                </c:pt>
                <c:pt idx="95">
                  <c:v>1966.3771367521367</c:v>
                </c:pt>
                <c:pt idx="96">
                  <c:v>1966.4540598290598</c:v>
                </c:pt>
                <c:pt idx="97">
                  <c:v>1966.5309829059829</c:v>
                </c:pt>
                <c:pt idx="98">
                  <c:v>1966.6079059829058</c:v>
                </c:pt>
                <c:pt idx="99">
                  <c:v>1966.6848290598289</c:v>
                </c:pt>
                <c:pt idx="100">
                  <c:v>1966.761752136752</c:v>
                </c:pt>
                <c:pt idx="101">
                  <c:v>1966.8386752136751</c:v>
                </c:pt>
                <c:pt idx="102">
                  <c:v>1966.9155982905982</c:v>
                </c:pt>
                <c:pt idx="103">
                  <c:v>1966.9647435897436</c:v>
                </c:pt>
                <c:pt idx="104">
                  <c:v>1967.1463675213674</c:v>
                </c:pt>
                <c:pt idx="105">
                  <c:v>1967.2232905982905</c:v>
                </c:pt>
                <c:pt idx="106">
                  <c:v>1967.3002136752136</c:v>
                </c:pt>
                <c:pt idx="107">
                  <c:v>1967.3771367521367</c:v>
                </c:pt>
                <c:pt idx="108">
                  <c:v>1967.3985042735044</c:v>
                </c:pt>
                <c:pt idx="109">
                  <c:v>1967.6079059829058</c:v>
                </c:pt>
                <c:pt idx="110">
                  <c:v>1967.6848290598289</c:v>
                </c:pt>
                <c:pt idx="111">
                  <c:v>1967.761752136752</c:v>
                </c:pt>
                <c:pt idx="112">
                  <c:v>1967.8386752136751</c:v>
                </c:pt>
                <c:pt idx="113">
                  <c:v>1967.9155982905982</c:v>
                </c:pt>
                <c:pt idx="114">
                  <c:v>1967.9647435897436</c:v>
                </c:pt>
                <c:pt idx="115">
                  <c:v>1968.1677350427351</c:v>
                </c:pt>
                <c:pt idx="116">
                  <c:v>1968.2232905982905</c:v>
                </c:pt>
                <c:pt idx="117">
                  <c:v>1968.3002136752136</c:v>
                </c:pt>
                <c:pt idx="118">
                  <c:v>1968.3771367521367</c:v>
                </c:pt>
                <c:pt idx="119">
                  <c:v>1968.3985042735044</c:v>
                </c:pt>
                <c:pt idx="120">
                  <c:v>1968.4540598290598</c:v>
                </c:pt>
                <c:pt idx="121">
                  <c:v>1968.5309829059829</c:v>
                </c:pt>
                <c:pt idx="122">
                  <c:v>1968.6079059829058</c:v>
                </c:pt>
                <c:pt idx="123">
                  <c:v>1968.6848290598289</c:v>
                </c:pt>
                <c:pt idx="124">
                  <c:v>1968.761752136752</c:v>
                </c:pt>
                <c:pt idx="125">
                  <c:v>1968.8386752136751</c:v>
                </c:pt>
                <c:pt idx="126">
                  <c:v>1968.9155982905982</c:v>
                </c:pt>
                <c:pt idx="127">
                  <c:v>1968.9952991452992</c:v>
                </c:pt>
                <c:pt idx="128">
                  <c:v>1969.1185897435898</c:v>
                </c:pt>
                <c:pt idx="129">
                  <c:v>1969.2260683760685</c:v>
                </c:pt>
                <c:pt idx="130">
                  <c:v>1969.3002136752136</c:v>
                </c:pt>
                <c:pt idx="131">
                  <c:v>1969.3771367521367</c:v>
                </c:pt>
                <c:pt idx="132">
                  <c:v>1969.4540598290598</c:v>
                </c:pt>
                <c:pt idx="133">
                  <c:v>1969.5032051282053</c:v>
                </c:pt>
                <c:pt idx="134">
                  <c:v>1969.6079059829058</c:v>
                </c:pt>
                <c:pt idx="135">
                  <c:v>1969.6848290598289</c:v>
                </c:pt>
                <c:pt idx="136">
                  <c:v>1969.761752136752</c:v>
                </c:pt>
                <c:pt idx="137">
                  <c:v>1969.8108974358975</c:v>
                </c:pt>
                <c:pt idx="138">
                  <c:v>1969.8878205128206</c:v>
                </c:pt>
                <c:pt idx="139">
                  <c:v>1969.9675213675214</c:v>
                </c:pt>
                <c:pt idx="140">
                  <c:v>1970.1185897435898</c:v>
                </c:pt>
                <c:pt idx="141">
                  <c:v>1970.1677350427351</c:v>
                </c:pt>
                <c:pt idx="142">
                  <c:v>1970.2779914529915</c:v>
                </c:pt>
                <c:pt idx="143">
                  <c:v>1970.3493589743591</c:v>
                </c:pt>
                <c:pt idx="144">
                  <c:v>1970.4262820512822</c:v>
                </c:pt>
                <c:pt idx="145">
                  <c:v>1970.5032051282053</c:v>
                </c:pt>
                <c:pt idx="146">
                  <c:v>1970.5801282051282</c:v>
                </c:pt>
                <c:pt idx="147">
                  <c:v>1970.6570512820513</c:v>
                </c:pt>
                <c:pt idx="148">
                  <c:v>1970.7339743589744</c:v>
                </c:pt>
                <c:pt idx="149">
                  <c:v>1970.8108974358975</c:v>
                </c:pt>
                <c:pt idx="150">
                  <c:v>1970.8878205128206</c:v>
                </c:pt>
                <c:pt idx="151">
                  <c:v>1970.9675213675214</c:v>
                </c:pt>
                <c:pt idx="152">
                  <c:v>1971.1185897435898</c:v>
                </c:pt>
                <c:pt idx="153">
                  <c:v>1971.1955128205129</c:v>
                </c:pt>
                <c:pt idx="154">
                  <c:v>1971.2446581196582</c:v>
                </c:pt>
                <c:pt idx="155">
                  <c:v>1971.3493589743591</c:v>
                </c:pt>
                <c:pt idx="156">
                  <c:v>1971.4262820512822</c:v>
                </c:pt>
                <c:pt idx="157">
                  <c:v>1971.5032051282053</c:v>
                </c:pt>
                <c:pt idx="158">
                  <c:v>1971.5801282051282</c:v>
                </c:pt>
                <c:pt idx="159">
                  <c:v>1971.6570512820513</c:v>
                </c:pt>
                <c:pt idx="160">
                  <c:v>1971.7339743589744</c:v>
                </c:pt>
                <c:pt idx="161">
                  <c:v>1971.8136752136752</c:v>
                </c:pt>
                <c:pt idx="162">
                  <c:v>1971.8878205128206</c:v>
                </c:pt>
                <c:pt idx="163">
                  <c:v>1971.9647435897436</c:v>
                </c:pt>
                <c:pt idx="164">
                  <c:v>1972.1185897435898</c:v>
                </c:pt>
                <c:pt idx="165">
                  <c:v>1972.1955128205129</c:v>
                </c:pt>
                <c:pt idx="166">
                  <c:v>1972.272435897436</c:v>
                </c:pt>
                <c:pt idx="167">
                  <c:v>1972.3493589743591</c:v>
                </c:pt>
                <c:pt idx="168">
                  <c:v>1972.4262820512822</c:v>
                </c:pt>
                <c:pt idx="169">
                  <c:v>1972.4754273504275</c:v>
                </c:pt>
                <c:pt idx="170">
                  <c:v>1972.5309829059829</c:v>
                </c:pt>
                <c:pt idx="171">
                  <c:v>1972.6079059829058</c:v>
                </c:pt>
                <c:pt idx="172">
                  <c:v>1972.6876068376068</c:v>
                </c:pt>
                <c:pt idx="173">
                  <c:v>1972.841452991453</c:v>
                </c:pt>
                <c:pt idx="174">
                  <c:v>1972.9952991452992</c:v>
                </c:pt>
                <c:pt idx="175">
                  <c:v>1973.1463675213674</c:v>
                </c:pt>
                <c:pt idx="176">
                  <c:v>1973.1677350427351</c:v>
                </c:pt>
                <c:pt idx="177">
                  <c:v>1973.1955128205129</c:v>
                </c:pt>
                <c:pt idx="178">
                  <c:v>1973.2260683760685</c:v>
                </c:pt>
                <c:pt idx="179">
                  <c:v>1973.2474358974359</c:v>
                </c:pt>
                <c:pt idx="180">
                  <c:v>1973.2752136752138</c:v>
                </c:pt>
                <c:pt idx="181">
                  <c:v>1973.3029914529916</c:v>
                </c:pt>
                <c:pt idx="182">
                  <c:v>1973.3215811965813</c:v>
                </c:pt>
                <c:pt idx="183">
                  <c:v>1973.3493589743591</c:v>
                </c:pt>
                <c:pt idx="184">
                  <c:v>1973.4262820512822</c:v>
                </c:pt>
                <c:pt idx="185">
                  <c:v>1973.6079059829058</c:v>
                </c:pt>
                <c:pt idx="186">
                  <c:v>1973.761752136752</c:v>
                </c:pt>
                <c:pt idx="187">
                  <c:v>1973.7886752136751</c:v>
                </c:pt>
                <c:pt idx="188">
                  <c:v>1973.9155982905982</c:v>
                </c:pt>
                <c:pt idx="189">
                  <c:v>1973.9702991452991</c:v>
                </c:pt>
                <c:pt idx="190">
                  <c:v>1974.6079059829058</c:v>
                </c:pt>
                <c:pt idx="191">
                  <c:v>1974.7367521367521</c:v>
                </c:pt>
                <c:pt idx="192">
                  <c:v>1974.841452991453</c:v>
                </c:pt>
                <c:pt idx="193">
                  <c:v>1974.9155982905982</c:v>
                </c:pt>
                <c:pt idx="194">
                  <c:v>1974.9925213675212</c:v>
                </c:pt>
                <c:pt idx="195">
                  <c:v>1975.1185897435898</c:v>
                </c:pt>
                <c:pt idx="196">
                  <c:v>1975.2232905982905</c:v>
                </c:pt>
                <c:pt idx="197">
                  <c:v>1975.3002136752136</c:v>
                </c:pt>
                <c:pt idx="198">
                  <c:v>1975.3985042735044</c:v>
                </c:pt>
                <c:pt idx="199">
                  <c:v>1975.4540598290598</c:v>
                </c:pt>
                <c:pt idx="200">
                  <c:v>1975.9155982905982</c:v>
                </c:pt>
                <c:pt idx="201">
                  <c:v>1975.9647435897436</c:v>
                </c:pt>
                <c:pt idx="202">
                  <c:v>1976.1677350427351</c:v>
                </c:pt>
                <c:pt idx="203">
                  <c:v>1976.272435897436</c:v>
                </c:pt>
                <c:pt idx="204">
                  <c:v>1976.3002136752136</c:v>
                </c:pt>
                <c:pt idx="205">
                  <c:v>1976.3771367521367</c:v>
                </c:pt>
                <c:pt idx="206">
                  <c:v>1976.4540598290598</c:v>
                </c:pt>
                <c:pt idx="207">
                  <c:v>1976.4782051282052</c:v>
                </c:pt>
                <c:pt idx="208">
                  <c:v>1976.5087606837608</c:v>
                </c:pt>
                <c:pt idx="209">
                  <c:v>1976.5829059829059</c:v>
                </c:pt>
                <c:pt idx="210">
                  <c:v>1976.6134615384615</c:v>
                </c:pt>
                <c:pt idx="211">
                  <c:v>1976.6292735042734</c:v>
                </c:pt>
                <c:pt idx="212">
                  <c:v>1976.6848290598289</c:v>
                </c:pt>
                <c:pt idx="213">
                  <c:v>1976.7339743589744</c:v>
                </c:pt>
                <c:pt idx="214">
                  <c:v>1976.761752136752</c:v>
                </c:pt>
                <c:pt idx="215">
                  <c:v>1976.8905982905983</c:v>
                </c:pt>
                <c:pt idx="216">
                  <c:v>1976.9155982905982</c:v>
                </c:pt>
                <c:pt idx="217">
                  <c:v>1976.9647435897436</c:v>
                </c:pt>
                <c:pt idx="218">
                  <c:v>1976.9925213675212</c:v>
                </c:pt>
                <c:pt idx="219">
                  <c:v>1977.1185897435898</c:v>
                </c:pt>
                <c:pt idx="220">
                  <c:v>1977.1491452991454</c:v>
                </c:pt>
                <c:pt idx="221">
                  <c:v>1977.1955128205129</c:v>
                </c:pt>
                <c:pt idx="222">
                  <c:v>1977.2232905982905</c:v>
                </c:pt>
                <c:pt idx="223">
                  <c:v>1977.272435897436</c:v>
                </c:pt>
                <c:pt idx="224">
                  <c:v>1977.3029914529916</c:v>
                </c:pt>
                <c:pt idx="225">
                  <c:v>1977.3493589743591</c:v>
                </c:pt>
                <c:pt idx="226">
                  <c:v>1977.4040598290599</c:v>
                </c:pt>
                <c:pt idx="227">
                  <c:v>1977.4262820512822</c:v>
                </c:pt>
                <c:pt idx="228">
                  <c:v>1977.4754273504275</c:v>
                </c:pt>
                <c:pt idx="229">
                  <c:v>1977.5032051282053</c:v>
                </c:pt>
                <c:pt idx="230">
                  <c:v>1977.5337606837609</c:v>
                </c:pt>
                <c:pt idx="231">
                  <c:v>1977.6106837606837</c:v>
                </c:pt>
                <c:pt idx="232">
                  <c:v>1977.6570512820513</c:v>
                </c:pt>
                <c:pt idx="233">
                  <c:v>1977.6848290598289</c:v>
                </c:pt>
                <c:pt idx="234">
                  <c:v>1977.7061965811965</c:v>
                </c:pt>
                <c:pt idx="235">
                  <c:v>1977.841452991453</c:v>
                </c:pt>
                <c:pt idx="236">
                  <c:v>1977.8600427350427</c:v>
                </c:pt>
                <c:pt idx="237">
                  <c:v>1977.9647435897436</c:v>
                </c:pt>
                <c:pt idx="238">
                  <c:v>1977.9952991452992</c:v>
                </c:pt>
                <c:pt idx="239">
                  <c:v>1978.1185897435898</c:v>
                </c:pt>
                <c:pt idx="240">
                  <c:v>1978.1463675213674</c:v>
                </c:pt>
                <c:pt idx="241">
                  <c:v>1978.1705128205128</c:v>
                </c:pt>
                <c:pt idx="242">
                  <c:v>1978.1955128205129</c:v>
                </c:pt>
                <c:pt idx="243">
                  <c:v>1978.2260683760685</c:v>
                </c:pt>
                <c:pt idx="244">
                  <c:v>1978.2474358974359</c:v>
                </c:pt>
                <c:pt idx="245">
                  <c:v>1978.2752136752138</c:v>
                </c:pt>
                <c:pt idx="246">
                  <c:v>1978.3002136752136</c:v>
                </c:pt>
                <c:pt idx="247">
                  <c:v>1978.3215811965813</c:v>
                </c:pt>
                <c:pt idx="248">
                  <c:v>1978.3521367521369</c:v>
                </c:pt>
                <c:pt idx="249">
                  <c:v>1978.3799145299147</c:v>
                </c:pt>
                <c:pt idx="250">
                  <c:v>1978.4040598290599</c:v>
                </c:pt>
                <c:pt idx="251">
                  <c:v>1978.42905982906</c:v>
                </c:pt>
                <c:pt idx="252">
                  <c:v>1978.4540598290598</c:v>
                </c:pt>
                <c:pt idx="253">
                  <c:v>1978.4782051282052</c:v>
                </c:pt>
                <c:pt idx="254">
                  <c:v>1978.5309829059829</c:v>
                </c:pt>
                <c:pt idx="255">
                  <c:v>1978.5523504273503</c:v>
                </c:pt>
                <c:pt idx="256">
                  <c:v>1978.5801282051282</c:v>
                </c:pt>
                <c:pt idx="257">
                  <c:v>1978.6079059829058</c:v>
                </c:pt>
                <c:pt idx="258">
                  <c:v>1978.6292735042734</c:v>
                </c:pt>
                <c:pt idx="259">
                  <c:v>1978.659829059829</c:v>
                </c:pt>
                <c:pt idx="260">
                  <c:v>1978.6876068376068</c:v>
                </c:pt>
                <c:pt idx="261">
                  <c:v>1978.7061965811965</c:v>
                </c:pt>
                <c:pt idx="262">
                  <c:v>1978.7645299145299</c:v>
                </c:pt>
                <c:pt idx="263">
                  <c:v>1978.7831196581196</c:v>
                </c:pt>
                <c:pt idx="264">
                  <c:v>1978.8136752136752</c:v>
                </c:pt>
                <c:pt idx="265">
                  <c:v>1978.8386752136751</c:v>
                </c:pt>
                <c:pt idx="266">
                  <c:v>1978.8600427350427</c:v>
                </c:pt>
                <c:pt idx="267">
                  <c:v>1978.9155982905982</c:v>
                </c:pt>
                <c:pt idx="268">
                  <c:v>1978.9647435897436</c:v>
                </c:pt>
                <c:pt idx="269">
                  <c:v>1979.0935897435897</c:v>
                </c:pt>
                <c:pt idx="270">
                  <c:v>1979.1463675213674</c:v>
                </c:pt>
                <c:pt idx="271">
                  <c:v>1979.1677350427351</c:v>
                </c:pt>
                <c:pt idx="272">
                  <c:v>1979.2260683760685</c:v>
                </c:pt>
                <c:pt idx="273">
                  <c:v>1979.2446581196582</c:v>
                </c:pt>
                <c:pt idx="274">
                  <c:v>1979.2752136752138</c:v>
                </c:pt>
                <c:pt idx="275">
                  <c:v>1979.3002136752136</c:v>
                </c:pt>
                <c:pt idx="276">
                  <c:v>1979.3521367521369</c:v>
                </c:pt>
                <c:pt idx="277">
                  <c:v>1979.3985042735044</c:v>
                </c:pt>
                <c:pt idx="278">
                  <c:v>1979.4262820512822</c:v>
                </c:pt>
                <c:pt idx="279">
                  <c:v>1979.4596153846155</c:v>
                </c:pt>
                <c:pt idx="280">
                  <c:v>1979.4893162393164</c:v>
                </c:pt>
                <c:pt idx="281">
                  <c:v>1979.5309829059829</c:v>
                </c:pt>
                <c:pt idx="282">
                  <c:v>1979.5801282051282</c:v>
                </c:pt>
                <c:pt idx="283">
                  <c:v>1979.6320512820512</c:v>
                </c:pt>
                <c:pt idx="284">
                  <c:v>1979.6848290598289</c:v>
                </c:pt>
                <c:pt idx="285">
                  <c:v>1979.7061965811965</c:v>
                </c:pt>
                <c:pt idx="286">
                  <c:v>1979.7367521367521</c:v>
                </c:pt>
                <c:pt idx="287">
                  <c:v>1979.761752136752</c:v>
                </c:pt>
                <c:pt idx="288">
                  <c:v>1979.7831196581196</c:v>
                </c:pt>
                <c:pt idx="289">
                  <c:v>1979.8108974358975</c:v>
                </c:pt>
                <c:pt idx="290">
                  <c:v>1979.8878205128206</c:v>
                </c:pt>
                <c:pt idx="291">
                  <c:v>1979.9397435897436</c:v>
                </c:pt>
                <c:pt idx="292">
                  <c:v>1980.1185897435898</c:v>
                </c:pt>
                <c:pt idx="293">
                  <c:v>1980.1955128205129</c:v>
                </c:pt>
                <c:pt idx="294">
                  <c:v>1980.4262820512822</c:v>
                </c:pt>
                <c:pt idx="295">
                  <c:v>1980.5032051282053</c:v>
                </c:pt>
                <c:pt idx="296">
                  <c:v>1980.5309829059829</c:v>
                </c:pt>
                <c:pt idx="297">
                  <c:v>1980.6079059829058</c:v>
                </c:pt>
                <c:pt idx="298">
                  <c:v>1980.6570512820513</c:v>
                </c:pt>
                <c:pt idx="299">
                  <c:v>1980.7089743589743</c:v>
                </c:pt>
                <c:pt idx="300">
                  <c:v>1980.761752136752</c:v>
                </c:pt>
                <c:pt idx="301">
                  <c:v>1980.7831196581196</c:v>
                </c:pt>
                <c:pt idx="302">
                  <c:v>1980.8136752136752</c:v>
                </c:pt>
                <c:pt idx="303">
                  <c:v>1980.8600427350427</c:v>
                </c:pt>
                <c:pt idx="304">
                  <c:v>1980.8850427350426</c:v>
                </c:pt>
                <c:pt idx="305">
                  <c:v>1980.9183760683761</c:v>
                </c:pt>
                <c:pt idx="306">
                  <c:v>1980.9647435897436</c:v>
                </c:pt>
                <c:pt idx="307">
                  <c:v>1980.9925213675212</c:v>
                </c:pt>
                <c:pt idx="308">
                  <c:v>1981.090811965812</c:v>
                </c:pt>
                <c:pt idx="309">
                  <c:v>1981.1185897435898</c:v>
                </c:pt>
                <c:pt idx="310">
                  <c:v>1981.1463675213674</c:v>
                </c:pt>
                <c:pt idx="311">
                  <c:v>1981.1677350427351</c:v>
                </c:pt>
                <c:pt idx="312">
                  <c:v>1981.1955128205129</c:v>
                </c:pt>
                <c:pt idx="313">
                  <c:v>1981.2232905982905</c:v>
                </c:pt>
                <c:pt idx="314">
                  <c:v>1981.272435897436</c:v>
                </c:pt>
                <c:pt idx="315">
                  <c:v>1981.3002136752136</c:v>
                </c:pt>
                <c:pt idx="316">
                  <c:v>1981.3215811965813</c:v>
                </c:pt>
                <c:pt idx="317">
                  <c:v>1981.3493589743591</c:v>
                </c:pt>
                <c:pt idx="318">
                  <c:v>1981.3985042735044</c:v>
                </c:pt>
                <c:pt idx="319">
                  <c:v>1981.42905982906</c:v>
                </c:pt>
                <c:pt idx="320">
                  <c:v>1981.4754273504275</c:v>
                </c:pt>
                <c:pt idx="321">
                  <c:v>1981.505982905983</c:v>
                </c:pt>
                <c:pt idx="322">
                  <c:v>1981.5523504273503</c:v>
                </c:pt>
                <c:pt idx="323">
                  <c:v>1981.6079059829058</c:v>
                </c:pt>
                <c:pt idx="324">
                  <c:v>1981.6570512820513</c:v>
                </c:pt>
                <c:pt idx="325">
                  <c:v>1981.7339743589744</c:v>
                </c:pt>
                <c:pt idx="326">
                  <c:v>1981.841452991453</c:v>
                </c:pt>
                <c:pt idx="327">
                  <c:v>1981.9155982905982</c:v>
                </c:pt>
                <c:pt idx="328">
                  <c:v>1981.9647435897436</c:v>
                </c:pt>
                <c:pt idx="329">
                  <c:v>1982.090811965812</c:v>
                </c:pt>
                <c:pt idx="330">
                  <c:v>1982.1705128205128</c:v>
                </c:pt>
                <c:pt idx="331">
                  <c:v>1982.1955128205129</c:v>
                </c:pt>
                <c:pt idx="332">
                  <c:v>1982.2232905982905</c:v>
                </c:pt>
                <c:pt idx="333">
                  <c:v>1982.2474358974359</c:v>
                </c:pt>
                <c:pt idx="334">
                  <c:v>1982.3002136752136</c:v>
                </c:pt>
                <c:pt idx="335">
                  <c:v>1982.3215811965813</c:v>
                </c:pt>
                <c:pt idx="336">
                  <c:v>1982.3493589743591</c:v>
                </c:pt>
                <c:pt idx="337">
                  <c:v>1982.3771367521367</c:v>
                </c:pt>
                <c:pt idx="338">
                  <c:v>1982.42905982906</c:v>
                </c:pt>
                <c:pt idx="339">
                  <c:v>1982.4540598290598</c:v>
                </c:pt>
                <c:pt idx="340">
                  <c:v>1982.4754273504275</c:v>
                </c:pt>
                <c:pt idx="341">
                  <c:v>1982.5032051282053</c:v>
                </c:pt>
                <c:pt idx="342">
                  <c:v>1982.5309829059829</c:v>
                </c:pt>
                <c:pt idx="343">
                  <c:v>1982.5579059829058</c:v>
                </c:pt>
                <c:pt idx="344">
                  <c:v>1982.6292735042734</c:v>
                </c:pt>
                <c:pt idx="345">
                  <c:v>1982.659829059829</c:v>
                </c:pt>
                <c:pt idx="346">
                  <c:v>1982.7061965811965</c:v>
                </c:pt>
                <c:pt idx="347">
                  <c:v>1982.7339743589744</c:v>
                </c:pt>
                <c:pt idx="348">
                  <c:v>1982.761752136752</c:v>
                </c:pt>
                <c:pt idx="349">
                  <c:v>1982.9397435897436</c:v>
                </c:pt>
                <c:pt idx="350">
                  <c:v>1982.9647435897436</c:v>
                </c:pt>
                <c:pt idx="351">
                  <c:v>1982.998076923077</c:v>
                </c:pt>
                <c:pt idx="352">
                  <c:v>1983.1185897435898</c:v>
                </c:pt>
                <c:pt idx="353">
                  <c:v>1983.2232905982905</c:v>
                </c:pt>
                <c:pt idx="354">
                  <c:v>1983.272435897436</c:v>
                </c:pt>
                <c:pt idx="355">
                  <c:v>1983.3029914529916</c:v>
                </c:pt>
                <c:pt idx="356">
                  <c:v>1983.3215811965813</c:v>
                </c:pt>
                <c:pt idx="357">
                  <c:v>1983.3493589743591</c:v>
                </c:pt>
                <c:pt idx="358">
                  <c:v>1983.3771367521367</c:v>
                </c:pt>
                <c:pt idx="359">
                  <c:v>1983.3985042735044</c:v>
                </c:pt>
                <c:pt idx="360">
                  <c:v>1983.4235042735042</c:v>
                </c:pt>
                <c:pt idx="361">
                  <c:v>1983.4540598290598</c:v>
                </c:pt>
                <c:pt idx="362">
                  <c:v>1983.4782051282052</c:v>
                </c:pt>
                <c:pt idx="363">
                  <c:v>1983.5032051282053</c:v>
                </c:pt>
              </c:numCache>
            </c:numRef>
          </c:xVal>
          <c:yVal>
            <c:numRef>
              <c:f>'NH  Vermunt D14C'!$J$4:$J$367</c:f>
              <c:numCache>
                <c:formatCode>General</c:formatCode>
                <c:ptCount val="364"/>
                <c:pt idx="0">
                  <c:v>-26.35</c:v>
                </c:pt>
                <c:pt idx="1">
                  <c:v>-22.9</c:v>
                </c:pt>
                <c:pt idx="2">
                  <c:v>-24.1</c:v>
                </c:pt>
                <c:pt idx="3">
                  <c:v>-24.9</c:v>
                </c:pt>
                <c:pt idx="4">
                  <c:v>-25.3</c:v>
                </c:pt>
                <c:pt idx="5">
                  <c:v>-23.3</c:v>
                </c:pt>
                <c:pt idx="6">
                  <c:v>-23.4</c:v>
                </c:pt>
                <c:pt idx="7">
                  <c:v>-23.8</c:v>
                </c:pt>
                <c:pt idx="8">
                  <c:v>-20.399999999999999</c:v>
                </c:pt>
                <c:pt idx="9">
                  <c:v>-22.7</c:v>
                </c:pt>
                <c:pt idx="10">
                  <c:v>-21.3</c:v>
                </c:pt>
                <c:pt idx="11">
                  <c:v>-19.8</c:v>
                </c:pt>
                <c:pt idx="12">
                  <c:v>-22.7</c:v>
                </c:pt>
                <c:pt idx="13">
                  <c:v>-21.49</c:v>
                </c:pt>
                <c:pt idx="14">
                  <c:v>-22.7</c:v>
                </c:pt>
                <c:pt idx="15">
                  <c:v>-22.7</c:v>
                </c:pt>
                <c:pt idx="16">
                  <c:v>-22.7</c:v>
                </c:pt>
                <c:pt idx="17">
                  <c:v>-22.7</c:v>
                </c:pt>
                <c:pt idx="18">
                  <c:v>-22.7</c:v>
                </c:pt>
                <c:pt idx="19">
                  <c:v>-22.7</c:v>
                </c:pt>
                <c:pt idx="20">
                  <c:v>-22.7</c:v>
                </c:pt>
                <c:pt idx="21">
                  <c:v>-22.7</c:v>
                </c:pt>
                <c:pt idx="22">
                  <c:v>-22.7</c:v>
                </c:pt>
                <c:pt idx="23">
                  <c:v>-22.7</c:v>
                </c:pt>
                <c:pt idx="24">
                  <c:v>-22.7</c:v>
                </c:pt>
                <c:pt idx="25">
                  <c:v>-22.7</c:v>
                </c:pt>
                <c:pt idx="26">
                  <c:v>-22.7</c:v>
                </c:pt>
                <c:pt idx="27">
                  <c:v>-22.7</c:v>
                </c:pt>
                <c:pt idx="28">
                  <c:v>-22.7</c:v>
                </c:pt>
                <c:pt idx="29">
                  <c:v>-22.7</c:v>
                </c:pt>
                <c:pt idx="30">
                  <c:v>-22.7</c:v>
                </c:pt>
                <c:pt idx="31">
                  <c:v>-22.7</c:v>
                </c:pt>
                <c:pt idx="32">
                  <c:v>-22.7</c:v>
                </c:pt>
                <c:pt idx="33">
                  <c:v>-22.7</c:v>
                </c:pt>
                <c:pt idx="34">
                  <c:v>-22.7</c:v>
                </c:pt>
                <c:pt idx="35">
                  <c:v>-22.7</c:v>
                </c:pt>
                <c:pt idx="36">
                  <c:v>-22.7</c:v>
                </c:pt>
                <c:pt idx="37">
                  <c:v>-22.7</c:v>
                </c:pt>
                <c:pt idx="38">
                  <c:v>-21.7</c:v>
                </c:pt>
                <c:pt idx="39">
                  <c:v>-24.7</c:v>
                </c:pt>
                <c:pt idx="40">
                  <c:v>-23.6</c:v>
                </c:pt>
                <c:pt idx="41">
                  <c:v>-24.8</c:v>
                </c:pt>
                <c:pt idx="42">
                  <c:v>-24</c:v>
                </c:pt>
                <c:pt idx="43">
                  <c:v>-24.9</c:v>
                </c:pt>
                <c:pt idx="44">
                  <c:v>-21.4</c:v>
                </c:pt>
                <c:pt idx="45">
                  <c:v>-21.6</c:v>
                </c:pt>
                <c:pt idx="46">
                  <c:v>-24.8</c:v>
                </c:pt>
                <c:pt idx="47">
                  <c:v>-24.25</c:v>
                </c:pt>
                <c:pt idx="48">
                  <c:v>-25.1</c:v>
                </c:pt>
                <c:pt idx="49">
                  <c:v>-23.09</c:v>
                </c:pt>
                <c:pt idx="50">
                  <c:v>-24</c:v>
                </c:pt>
                <c:pt idx="51">
                  <c:v>-24</c:v>
                </c:pt>
                <c:pt idx="52">
                  <c:v>-23.8</c:v>
                </c:pt>
                <c:pt idx="53">
                  <c:v>-23.1</c:v>
                </c:pt>
                <c:pt idx="54">
                  <c:v>-23.4</c:v>
                </c:pt>
                <c:pt idx="55">
                  <c:v>-23.8</c:v>
                </c:pt>
                <c:pt idx="56">
                  <c:v>-21.9</c:v>
                </c:pt>
                <c:pt idx="57">
                  <c:v>-23.3</c:v>
                </c:pt>
                <c:pt idx="58">
                  <c:v>-23.3</c:v>
                </c:pt>
                <c:pt idx="59">
                  <c:v>-22.7</c:v>
                </c:pt>
                <c:pt idx="60">
                  <c:v>-20.6</c:v>
                </c:pt>
                <c:pt idx="61">
                  <c:v>-20.9</c:v>
                </c:pt>
                <c:pt idx="62">
                  <c:v>-21.95</c:v>
                </c:pt>
                <c:pt idx="63">
                  <c:v>-20</c:v>
                </c:pt>
                <c:pt idx="64">
                  <c:v>-20.6</c:v>
                </c:pt>
                <c:pt idx="65">
                  <c:v>-22.1</c:v>
                </c:pt>
                <c:pt idx="66">
                  <c:v>-22.8</c:v>
                </c:pt>
                <c:pt idx="67">
                  <c:v>-23</c:v>
                </c:pt>
                <c:pt idx="68">
                  <c:v>-23.5</c:v>
                </c:pt>
                <c:pt idx="69">
                  <c:v>-22.7</c:v>
                </c:pt>
                <c:pt idx="70">
                  <c:v>-24.27</c:v>
                </c:pt>
                <c:pt idx="71">
                  <c:v>-23.88</c:v>
                </c:pt>
                <c:pt idx="72">
                  <c:v>-20.3</c:v>
                </c:pt>
                <c:pt idx="73">
                  <c:v>-19.5</c:v>
                </c:pt>
                <c:pt idx="74">
                  <c:v>-20.7</c:v>
                </c:pt>
                <c:pt idx="75">
                  <c:v>-19.100000000000001</c:v>
                </c:pt>
                <c:pt idx="76">
                  <c:v>-19.5</c:v>
                </c:pt>
                <c:pt idx="77">
                  <c:v>-17.8</c:v>
                </c:pt>
                <c:pt idx="78">
                  <c:v>-18.5</c:v>
                </c:pt>
                <c:pt idx="79">
                  <c:v>-23.4</c:v>
                </c:pt>
                <c:pt idx="80">
                  <c:v>-20.2</c:v>
                </c:pt>
                <c:pt idx="81">
                  <c:v>-20.7</c:v>
                </c:pt>
                <c:pt idx="82">
                  <c:v>-20.7</c:v>
                </c:pt>
                <c:pt idx="83">
                  <c:v>-24.5</c:v>
                </c:pt>
                <c:pt idx="84">
                  <c:v>-24</c:v>
                </c:pt>
                <c:pt idx="85">
                  <c:v>-26.9</c:v>
                </c:pt>
                <c:pt idx="86">
                  <c:v>-22.5</c:v>
                </c:pt>
                <c:pt idx="87">
                  <c:v>-22.4</c:v>
                </c:pt>
                <c:pt idx="88">
                  <c:v>-22.7</c:v>
                </c:pt>
                <c:pt idx="89">
                  <c:v>-25.1</c:v>
                </c:pt>
                <c:pt idx="90">
                  <c:v>-23.1</c:v>
                </c:pt>
                <c:pt idx="91">
                  <c:v>-7.6</c:v>
                </c:pt>
                <c:pt idx="92">
                  <c:v>-7.66</c:v>
                </c:pt>
                <c:pt idx="93">
                  <c:v>-7.65</c:v>
                </c:pt>
                <c:pt idx="94">
                  <c:v>-7.87</c:v>
                </c:pt>
                <c:pt idx="95">
                  <c:v>-7.98</c:v>
                </c:pt>
                <c:pt idx="96">
                  <c:v>-7.71</c:v>
                </c:pt>
                <c:pt idx="97">
                  <c:v>-7.38</c:v>
                </c:pt>
                <c:pt idx="98">
                  <c:v>-8.06</c:v>
                </c:pt>
                <c:pt idx="99">
                  <c:v>-7.02</c:v>
                </c:pt>
                <c:pt idx="100">
                  <c:v>-7.59</c:v>
                </c:pt>
                <c:pt idx="101">
                  <c:v>-7.7</c:v>
                </c:pt>
                <c:pt idx="102">
                  <c:v>-26.66</c:v>
                </c:pt>
                <c:pt idx="103">
                  <c:v>-8.36</c:v>
                </c:pt>
                <c:pt idx="104">
                  <c:v>-2.65</c:v>
                </c:pt>
                <c:pt idx="105">
                  <c:v>-8.77</c:v>
                </c:pt>
                <c:pt idx="106">
                  <c:v>-7.65</c:v>
                </c:pt>
                <c:pt idx="107">
                  <c:v>-7.64</c:v>
                </c:pt>
                <c:pt idx="108">
                  <c:v>-7.41</c:v>
                </c:pt>
                <c:pt idx="109">
                  <c:v>-6.97</c:v>
                </c:pt>
                <c:pt idx="110">
                  <c:v>-7.49</c:v>
                </c:pt>
                <c:pt idx="111">
                  <c:v>-9.02</c:v>
                </c:pt>
                <c:pt idx="112">
                  <c:v>-7.2</c:v>
                </c:pt>
                <c:pt idx="113">
                  <c:v>-7.7</c:v>
                </c:pt>
                <c:pt idx="114">
                  <c:v>-7.5</c:v>
                </c:pt>
                <c:pt idx="115">
                  <c:v>-11.52</c:v>
                </c:pt>
                <c:pt idx="116">
                  <c:v>-7.5</c:v>
                </c:pt>
                <c:pt idx="117">
                  <c:v>-7.79</c:v>
                </c:pt>
                <c:pt idx="118">
                  <c:v>-26.43</c:v>
                </c:pt>
                <c:pt idx="119">
                  <c:v>-26.79</c:v>
                </c:pt>
                <c:pt idx="120">
                  <c:v>-7.72</c:v>
                </c:pt>
                <c:pt idx="121">
                  <c:v>-7.84</c:v>
                </c:pt>
                <c:pt idx="122">
                  <c:v>-6.58</c:v>
                </c:pt>
                <c:pt idx="123">
                  <c:v>-7.5</c:v>
                </c:pt>
                <c:pt idx="124">
                  <c:v>-18.399999999999999</c:v>
                </c:pt>
                <c:pt idx="125">
                  <c:v>-15.67</c:v>
                </c:pt>
                <c:pt idx="126">
                  <c:v>-6.59</c:v>
                </c:pt>
                <c:pt idx="127">
                  <c:v>-8.06</c:v>
                </c:pt>
                <c:pt idx="128">
                  <c:v>-8.5500000000000007</c:v>
                </c:pt>
                <c:pt idx="129">
                  <c:v>-9.0500000000000007</c:v>
                </c:pt>
                <c:pt idx="130">
                  <c:v>-8.68</c:v>
                </c:pt>
                <c:pt idx="131">
                  <c:v>-7.5</c:v>
                </c:pt>
                <c:pt idx="132">
                  <c:v>-7.79</c:v>
                </c:pt>
                <c:pt idx="133">
                  <c:v>-8.1</c:v>
                </c:pt>
                <c:pt idx="134">
                  <c:v>-6.68</c:v>
                </c:pt>
                <c:pt idx="135">
                  <c:v>-7.72</c:v>
                </c:pt>
                <c:pt idx="136">
                  <c:v>-10.65</c:v>
                </c:pt>
                <c:pt idx="137">
                  <c:v>-7.52</c:v>
                </c:pt>
                <c:pt idx="138">
                  <c:v>-8.4499999999999993</c:v>
                </c:pt>
                <c:pt idx="139">
                  <c:v>-8.48</c:v>
                </c:pt>
                <c:pt idx="140">
                  <c:v>-8.2200000000000006</c:v>
                </c:pt>
                <c:pt idx="141">
                  <c:v>-8.73</c:v>
                </c:pt>
                <c:pt idx="142">
                  <c:v>-8</c:v>
                </c:pt>
                <c:pt idx="143">
                  <c:v>-8.43</c:v>
                </c:pt>
                <c:pt idx="144">
                  <c:v>-7.21</c:v>
                </c:pt>
                <c:pt idx="145">
                  <c:v>-7.29</c:v>
                </c:pt>
                <c:pt idx="146">
                  <c:v>-5.35</c:v>
                </c:pt>
                <c:pt idx="147">
                  <c:v>-7.03</c:v>
                </c:pt>
                <c:pt idx="148">
                  <c:v>-7.69</c:v>
                </c:pt>
                <c:pt idx="149">
                  <c:v>-7.75</c:v>
                </c:pt>
                <c:pt idx="150">
                  <c:v>-7.39</c:v>
                </c:pt>
                <c:pt idx="151">
                  <c:v>-7.98</c:v>
                </c:pt>
                <c:pt idx="152">
                  <c:v>-7.85</c:v>
                </c:pt>
                <c:pt idx="153">
                  <c:v>-5.0199999999999996</c:v>
                </c:pt>
                <c:pt idx="154">
                  <c:v>-6.96</c:v>
                </c:pt>
                <c:pt idx="155">
                  <c:v>-7.52</c:v>
                </c:pt>
                <c:pt idx="156">
                  <c:v>-7.34</c:v>
                </c:pt>
                <c:pt idx="157">
                  <c:v>-7.67</c:v>
                </c:pt>
                <c:pt idx="158">
                  <c:v>-7.66</c:v>
                </c:pt>
                <c:pt idx="159">
                  <c:v>-7.5</c:v>
                </c:pt>
                <c:pt idx="160">
                  <c:v>-7.5</c:v>
                </c:pt>
                <c:pt idx="161">
                  <c:v>-8.17</c:v>
                </c:pt>
                <c:pt idx="162">
                  <c:v>-8.4</c:v>
                </c:pt>
                <c:pt idx="163">
                  <c:v>-9.19</c:v>
                </c:pt>
                <c:pt idx="164">
                  <c:v>-8.4499999999999993</c:v>
                </c:pt>
                <c:pt idx="165">
                  <c:v>-8.42</c:v>
                </c:pt>
                <c:pt idx="166">
                  <c:v>-8.1999999999999993</c:v>
                </c:pt>
                <c:pt idx="167">
                  <c:v>-7.85</c:v>
                </c:pt>
                <c:pt idx="168">
                  <c:v>-7.95</c:v>
                </c:pt>
                <c:pt idx="169">
                  <c:v>-7.9</c:v>
                </c:pt>
                <c:pt idx="170">
                  <c:v>-7.5</c:v>
                </c:pt>
                <c:pt idx="171">
                  <c:v>-7.83</c:v>
                </c:pt>
                <c:pt idx="172">
                  <c:v>-7.71</c:v>
                </c:pt>
                <c:pt idx="173">
                  <c:v>-7.99</c:v>
                </c:pt>
                <c:pt idx="174">
                  <c:v>-8.23</c:v>
                </c:pt>
                <c:pt idx="175">
                  <c:v>-8.5299999999999994</c:v>
                </c:pt>
                <c:pt idx="176">
                  <c:v>-8.2899999999999991</c:v>
                </c:pt>
                <c:pt idx="177">
                  <c:v>-8.17</c:v>
                </c:pt>
                <c:pt idx="178">
                  <c:v>-8.4700000000000006</c:v>
                </c:pt>
                <c:pt idx="179">
                  <c:v>-7.41</c:v>
                </c:pt>
                <c:pt idx="180">
                  <c:v>-8.3699999999999992</c:v>
                </c:pt>
                <c:pt idx="181">
                  <c:v>-7.68</c:v>
                </c:pt>
                <c:pt idx="182">
                  <c:v>-8.76</c:v>
                </c:pt>
                <c:pt idx="183">
                  <c:v>-8.26</c:v>
                </c:pt>
                <c:pt idx="184">
                  <c:v>-8.24</c:v>
                </c:pt>
                <c:pt idx="185">
                  <c:v>-7.64</c:v>
                </c:pt>
                <c:pt idx="186">
                  <c:v>-7.97</c:v>
                </c:pt>
                <c:pt idx="187">
                  <c:v>-8.0500000000000007</c:v>
                </c:pt>
                <c:pt idx="188">
                  <c:v>-7.8</c:v>
                </c:pt>
                <c:pt idx="189">
                  <c:v>-8.32</c:v>
                </c:pt>
                <c:pt idx="190">
                  <c:v>-7.92</c:v>
                </c:pt>
                <c:pt idx="191">
                  <c:v>-8.1300000000000008</c:v>
                </c:pt>
                <c:pt idx="192">
                  <c:v>-8.3800000000000008</c:v>
                </c:pt>
                <c:pt idx="193">
                  <c:v>-8.1300000000000008</c:v>
                </c:pt>
                <c:pt idx="194">
                  <c:v>-11.05</c:v>
                </c:pt>
                <c:pt idx="195">
                  <c:v>-8.4</c:v>
                </c:pt>
                <c:pt idx="196">
                  <c:v>-8.1</c:v>
                </c:pt>
                <c:pt idx="197">
                  <c:v>-8.74</c:v>
                </c:pt>
                <c:pt idx="198">
                  <c:v>-8.06</c:v>
                </c:pt>
                <c:pt idx="199">
                  <c:v>-8.3000000000000007</c:v>
                </c:pt>
                <c:pt idx="200">
                  <c:v>-8.33</c:v>
                </c:pt>
                <c:pt idx="201">
                  <c:v>-9.57</c:v>
                </c:pt>
                <c:pt idx="202">
                  <c:v>-8.33</c:v>
                </c:pt>
                <c:pt idx="203">
                  <c:v>-9.3000000000000007</c:v>
                </c:pt>
                <c:pt idx="204">
                  <c:v>-9.8800000000000008</c:v>
                </c:pt>
                <c:pt idx="205">
                  <c:v>-9.7200000000000006</c:v>
                </c:pt>
                <c:pt idx="206">
                  <c:v>-9.5299999999999994</c:v>
                </c:pt>
                <c:pt idx="207">
                  <c:v>-10.17</c:v>
                </c:pt>
                <c:pt idx="208">
                  <c:v>-9.26</c:v>
                </c:pt>
                <c:pt idx="209">
                  <c:v>-9.44</c:v>
                </c:pt>
                <c:pt idx="210">
                  <c:v>-8.84</c:v>
                </c:pt>
                <c:pt idx="211">
                  <c:v>-8.42</c:v>
                </c:pt>
                <c:pt idx="212">
                  <c:v>-7.68</c:v>
                </c:pt>
                <c:pt idx="213">
                  <c:v>-8.06</c:v>
                </c:pt>
                <c:pt idx="214">
                  <c:v>-7.94</c:v>
                </c:pt>
                <c:pt idx="215">
                  <c:v>-8.5399999999999991</c:v>
                </c:pt>
                <c:pt idx="216">
                  <c:v>-8.6</c:v>
                </c:pt>
                <c:pt idx="217">
                  <c:v>-8.9</c:v>
                </c:pt>
                <c:pt idx="218">
                  <c:v>-8.52</c:v>
                </c:pt>
                <c:pt idx="219">
                  <c:v>-8.52</c:v>
                </c:pt>
                <c:pt idx="220">
                  <c:v>-8.86</c:v>
                </c:pt>
                <c:pt idx="221">
                  <c:v>-8.8000000000000007</c:v>
                </c:pt>
                <c:pt idx="222">
                  <c:v>-8.68</c:v>
                </c:pt>
                <c:pt idx="223">
                  <c:v>-8.52</c:v>
                </c:pt>
                <c:pt idx="224">
                  <c:v>-8.58</c:v>
                </c:pt>
                <c:pt idx="225">
                  <c:v>-8.69</c:v>
                </c:pt>
                <c:pt idx="226">
                  <c:v>-8.58</c:v>
                </c:pt>
                <c:pt idx="227">
                  <c:v>-8.61</c:v>
                </c:pt>
                <c:pt idx="228">
                  <c:v>-8.0299999999999994</c:v>
                </c:pt>
                <c:pt idx="229">
                  <c:v>-8.48</c:v>
                </c:pt>
                <c:pt idx="230">
                  <c:v>-8.15</c:v>
                </c:pt>
                <c:pt idx="231">
                  <c:v>-8.5299999999999994</c:v>
                </c:pt>
                <c:pt idx="232">
                  <c:v>-8.34</c:v>
                </c:pt>
                <c:pt idx="233">
                  <c:v>-8.3800000000000008</c:v>
                </c:pt>
                <c:pt idx="234">
                  <c:v>-7.88</c:v>
                </c:pt>
                <c:pt idx="235">
                  <c:v>-10.3</c:v>
                </c:pt>
                <c:pt idx="236">
                  <c:v>-9.42</c:v>
                </c:pt>
                <c:pt idx="237">
                  <c:v>-8.84</c:v>
                </c:pt>
                <c:pt idx="238">
                  <c:v>-8.15</c:v>
                </c:pt>
                <c:pt idx="239">
                  <c:v>-8.69</c:v>
                </c:pt>
                <c:pt idx="240">
                  <c:v>-9.33</c:v>
                </c:pt>
                <c:pt idx="241">
                  <c:v>-9.06</c:v>
                </c:pt>
                <c:pt idx="242">
                  <c:v>-9.74</c:v>
                </c:pt>
                <c:pt idx="243">
                  <c:v>-9.57</c:v>
                </c:pt>
                <c:pt idx="244">
                  <c:v>-10.11</c:v>
                </c:pt>
                <c:pt idx="245">
                  <c:v>-11.72</c:v>
                </c:pt>
                <c:pt idx="246">
                  <c:v>-9.68</c:v>
                </c:pt>
                <c:pt idx="247">
                  <c:v>-9.93</c:v>
                </c:pt>
                <c:pt idx="248">
                  <c:v>-10.3</c:v>
                </c:pt>
                <c:pt idx="249">
                  <c:v>-10</c:v>
                </c:pt>
                <c:pt idx="250">
                  <c:v>-9.77</c:v>
                </c:pt>
                <c:pt idx="251">
                  <c:v>-9.4</c:v>
                </c:pt>
                <c:pt idx="252">
                  <c:v>-9.57</c:v>
                </c:pt>
                <c:pt idx="253">
                  <c:v>-9.57</c:v>
                </c:pt>
                <c:pt idx="254">
                  <c:v>-9.02</c:v>
                </c:pt>
                <c:pt idx="255">
                  <c:v>-9.4</c:v>
                </c:pt>
                <c:pt idx="256">
                  <c:v>-8.7200000000000006</c:v>
                </c:pt>
                <c:pt idx="257">
                  <c:v>-8.35</c:v>
                </c:pt>
                <c:pt idx="258">
                  <c:v>-8</c:v>
                </c:pt>
                <c:pt idx="259">
                  <c:v>-8.57</c:v>
                </c:pt>
                <c:pt idx="260">
                  <c:v>-7.52</c:v>
                </c:pt>
                <c:pt idx="261">
                  <c:v>-8.51</c:v>
                </c:pt>
                <c:pt idx="262">
                  <c:v>-9.31</c:v>
                </c:pt>
                <c:pt idx="263">
                  <c:v>-9.9600000000000009</c:v>
                </c:pt>
                <c:pt idx="264">
                  <c:v>-8.27</c:v>
                </c:pt>
                <c:pt idx="265">
                  <c:v>-9.35</c:v>
                </c:pt>
                <c:pt idx="266">
                  <c:v>-9.8000000000000007</c:v>
                </c:pt>
                <c:pt idx="267">
                  <c:v>-9.65</c:v>
                </c:pt>
                <c:pt idx="268">
                  <c:v>-9.65</c:v>
                </c:pt>
                <c:pt idx="269">
                  <c:v>-3.08</c:v>
                </c:pt>
                <c:pt idx="270">
                  <c:v>-8.8000000000000007</c:v>
                </c:pt>
                <c:pt idx="271">
                  <c:v>-8.4499999999999993</c:v>
                </c:pt>
                <c:pt idx="272">
                  <c:v>-8.14</c:v>
                </c:pt>
                <c:pt idx="273">
                  <c:v>-8.74</c:v>
                </c:pt>
                <c:pt idx="274">
                  <c:v>-8.92</c:v>
                </c:pt>
                <c:pt idx="275">
                  <c:v>-8.73</c:v>
                </c:pt>
                <c:pt idx="276">
                  <c:v>-8.8699999999999992</c:v>
                </c:pt>
                <c:pt idx="277">
                  <c:v>-8.89</c:v>
                </c:pt>
                <c:pt idx="278">
                  <c:v>-8.5500000000000007</c:v>
                </c:pt>
                <c:pt idx="279">
                  <c:v>-8.25</c:v>
                </c:pt>
                <c:pt idx="280">
                  <c:v>-8.58</c:v>
                </c:pt>
                <c:pt idx="281">
                  <c:v>-8.93</c:v>
                </c:pt>
                <c:pt idx="282">
                  <c:v>-8.49</c:v>
                </c:pt>
                <c:pt idx="283">
                  <c:v>-7.83</c:v>
                </c:pt>
                <c:pt idx="284">
                  <c:v>-7.74</c:v>
                </c:pt>
                <c:pt idx="285">
                  <c:v>-7.68</c:v>
                </c:pt>
                <c:pt idx="286">
                  <c:v>-7.99</c:v>
                </c:pt>
                <c:pt idx="287">
                  <c:v>-7.76</c:v>
                </c:pt>
                <c:pt idx="288">
                  <c:v>-8.1199999999999992</c:v>
                </c:pt>
                <c:pt idx="289">
                  <c:v>-8.36</c:v>
                </c:pt>
                <c:pt idx="290">
                  <c:v>-8.08</c:v>
                </c:pt>
                <c:pt idx="291">
                  <c:v>-8.4</c:v>
                </c:pt>
                <c:pt idx="292">
                  <c:v>-8.4600000000000009</c:v>
                </c:pt>
                <c:pt idx="293">
                  <c:v>-8.52</c:v>
                </c:pt>
                <c:pt idx="294">
                  <c:v>-8.33</c:v>
                </c:pt>
                <c:pt idx="295">
                  <c:v>-8.9</c:v>
                </c:pt>
                <c:pt idx="296">
                  <c:v>-8.18</c:v>
                </c:pt>
                <c:pt idx="297">
                  <c:v>-8.15</c:v>
                </c:pt>
                <c:pt idx="298">
                  <c:v>-8.07</c:v>
                </c:pt>
                <c:pt idx="299">
                  <c:v>-8.2799999999999994</c:v>
                </c:pt>
                <c:pt idx="300">
                  <c:v>-7.99</c:v>
                </c:pt>
                <c:pt idx="301">
                  <c:v>-8.64</c:v>
                </c:pt>
                <c:pt idx="302">
                  <c:v>-8.5299999999999994</c:v>
                </c:pt>
                <c:pt idx="303">
                  <c:v>-9.3800000000000008</c:v>
                </c:pt>
                <c:pt idx="304">
                  <c:v>-10</c:v>
                </c:pt>
                <c:pt idx="305">
                  <c:v>-8.4700000000000006</c:v>
                </c:pt>
                <c:pt idx="306">
                  <c:v>-9.17</c:v>
                </c:pt>
                <c:pt idx="307">
                  <c:v>-8.9499999999999993</c:v>
                </c:pt>
                <c:pt idx="308">
                  <c:v>-9.43</c:v>
                </c:pt>
                <c:pt idx="309">
                  <c:v>-8.99</c:v>
                </c:pt>
                <c:pt idx="310">
                  <c:v>-8.84</c:v>
                </c:pt>
                <c:pt idx="311">
                  <c:v>-9.0399999999999991</c:v>
                </c:pt>
                <c:pt idx="312">
                  <c:v>-8.73</c:v>
                </c:pt>
                <c:pt idx="313">
                  <c:v>-9.25</c:v>
                </c:pt>
                <c:pt idx="314">
                  <c:v>-9.43</c:v>
                </c:pt>
                <c:pt idx="315">
                  <c:v>-8.82</c:v>
                </c:pt>
                <c:pt idx="316">
                  <c:v>-8.61</c:v>
                </c:pt>
                <c:pt idx="317">
                  <c:v>-8.93</c:v>
                </c:pt>
                <c:pt idx="318">
                  <c:v>-8.2799999999999994</c:v>
                </c:pt>
                <c:pt idx="319">
                  <c:v>-8.1199999999999992</c:v>
                </c:pt>
                <c:pt idx="320">
                  <c:v>-8.39</c:v>
                </c:pt>
                <c:pt idx="321">
                  <c:v>-7.99</c:v>
                </c:pt>
                <c:pt idx="322">
                  <c:v>-7.91</c:v>
                </c:pt>
                <c:pt idx="323">
                  <c:v>-8.2899999999999991</c:v>
                </c:pt>
                <c:pt idx="324">
                  <c:v>-7.41</c:v>
                </c:pt>
                <c:pt idx="325">
                  <c:v>-8.08</c:v>
                </c:pt>
                <c:pt idx="326">
                  <c:v>-8.66</c:v>
                </c:pt>
                <c:pt idx="327">
                  <c:v>-8.66</c:v>
                </c:pt>
                <c:pt idx="328">
                  <c:v>-8.67</c:v>
                </c:pt>
                <c:pt idx="329">
                  <c:v>-8.83</c:v>
                </c:pt>
                <c:pt idx="330">
                  <c:v>-8.74</c:v>
                </c:pt>
                <c:pt idx="331">
                  <c:v>-8.57</c:v>
                </c:pt>
                <c:pt idx="332">
                  <c:v>-8.81</c:v>
                </c:pt>
                <c:pt idx="333">
                  <c:v>-8.93</c:v>
                </c:pt>
                <c:pt idx="334">
                  <c:v>-9.3699999999999992</c:v>
                </c:pt>
                <c:pt idx="335">
                  <c:v>-8.8699999999999992</c:v>
                </c:pt>
                <c:pt idx="336">
                  <c:v>-8.6999999999999993</c:v>
                </c:pt>
                <c:pt idx="337">
                  <c:v>-8</c:v>
                </c:pt>
                <c:pt idx="338">
                  <c:v>-8.34</c:v>
                </c:pt>
                <c:pt idx="339">
                  <c:v>-8.26</c:v>
                </c:pt>
                <c:pt idx="340">
                  <c:v>-8.2899999999999991</c:v>
                </c:pt>
                <c:pt idx="341">
                  <c:v>-7.96</c:v>
                </c:pt>
                <c:pt idx="342">
                  <c:v>-8.17</c:v>
                </c:pt>
                <c:pt idx="343">
                  <c:v>-7.69</c:v>
                </c:pt>
                <c:pt idx="344">
                  <c:v>-7.91</c:v>
                </c:pt>
                <c:pt idx="345">
                  <c:v>-7.84</c:v>
                </c:pt>
                <c:pt idx="346">
                  <c:v>-7.83</c:v>
                </c:pt>
                <c:pt idx="347">
                  <c:v>-7.98</c:v>
                </c:pt>
                <c:pt idx="348">
                  <c:v>-8.2200000000000006</c:v>
                </c:pt>
                <c:pt idx="349">
                  <c:v>-9.1</c:v>
                </c:pt>
                <c:pt idx="350">
                  <c:v>-8.39</c:v>
                </c:pt>
                <c:pt idx="351">
                  <c:v>-8.58</c:v>
                </c:pt>
                <c:pt idx="352">
                  <c:v>-8.52</c:v>
                </c:pt>
                <c:pt idx="353">
                  <c:v>-8.36</c:v>
                </c:pt>
                <c:pt idx="354">
                  <c:v>-8.25</c:v>
                </c:pt>
                <c:pt idx="355">
                  <c:v>-8.5</c:v>
                </c:pt>
                <c:pt idx="356">
                  <c:v>-8.48</c:v>
                </c:pt>
                <c:pt idx="357">
                  <c:v>-8.49</c:v>
                </c:pt>
                <c:pt idx="358">
                  <c:v>-8.85</c:v>
                </c:pt>
                <c:pt idx="359">
                  <c:v>-8.11</c:v>
                </c:pt>
                <c:pt idx="360">
                  <c:v>-8.2899999999999991</c:v>
                </c:pt>
                <c:pt idx="361">
                  <c:v>-8.36</c:v>
                </c:pt>
                <c:pt idx="362">
                  <c:v>-8.15</c:v>
                </c:pt>
                <c:pt idx="363">
                  <c:v>-8.2799999999999994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71680"/>
        <c:axId val="145472256"/>
      </c:scatterChart>
      <c:valAx>
        <c:axId val="145471680"/>
        <c:scaling>
          <c:orientation val="minMax"/>
          <c:max val="1985"/>
          <c:min val="1965"/>
        </c:scaling>
        <c:delete val="0"/>
        <c:axPos val="b"/>
        <c:majorGridlines>
          <c:spPr>
            <a:ln>
              <a:solidFill>
                <a:srgbClr val="808080"/>
              </a:solidFill>
            </a:ln>
          </c:spPr>
        </c:majorGridlines>
        <c:numFmt formatCode="0" sourceLinked="0"/>
        <c:majorTickMark val="out"/>
        <c:minorTickMark val="none"/>
        <c:tickLblPos val="high"/>
        <c:spPr>
          <a:ln>
            <a:solidFill>
              <a:srgbClr val="C0C0C0"/>
            </a:solidFill>
          </a:ln>
        </c:spPr>
        <c:txPr>
          <a:bodyPr/>
          <a:lstStyle/>
          <a:p>
            <a:pPr>
              <a:defRPr sz="1200" b="1" strike="noStrike" spc="-1">
                <a:solidFill>
                  <a:srgbClr val="000000"/>
                </a:solidFill>
                <a:latin typeface="Arial"/>
              </a:defRPr>
            </a:pPr>
            <a:endParaRPr lang="fr-FR"/>
          </a:p>
        </c:txPr>
        <c:crossAx val="145472256"/>
        <c:crosses val="autoZero"/>
        <c:crossBetween val="midCat"/>
      </c:valAx>
      <c:valAx>
        <c:axId val="145472256"/>
        <c:scaling>
          <c:orientation val="minMax"/>
          <c:max val="-2"/>
          <c:min val="-15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/>
          <a:lstStyle/>
          <a:p>
            <a:pPr>
              <a:defRPr sz="1400" b="1" strike="noStrike" spc="-1">
                <a:solidFill>
                  <a:schemeClr val="accent6">
                    <a:lumMod val="75000"/>
                  </a:schemeClr>
                </a:solidFill>
                <a:latin typeface="Arial"/>
              </a:defRPr>
            </a:pPr>
            <a:endParaRPr lang="fr-FR"/>
          </a:p>
        </c:txPr>
        <c:crossAx val="145471680"/>
        <c:crosses val="autoZero"/>
        <c:crossBetween val="midCat"/>
      </c:valAx>
      <c:spPr>
        <a:solidFill>
          <a:srgbClr val="FFFFFF"/>
        </a:solidFill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0.53491799381982397"/>
          <c:y val="0.133426814798835"/>
          <c:w val="0.30020190476190478"/>
          <c:h val="0.11779935275080899"/>
        </c:manualLayout>
      </c:layout>
      <c:overlay val="1"/>
      <c:spPr>
        <a:solidFill>
          <a:schemeClr val="accent6">
            <a:lumMod val="40000"/>
            <a:lumOff val="60000"/>
          </a:schemeClr>
        </a:solidFill>
        <a:ln>
          <a:noFill/>
        </a:ln>
      </c:spPr>
      <c:txPr>
        <a:bodyPr/>
        <a:lstStyle/>
        <a:p>
          <a:pPr>
            <a:defRPr sz="1800" b="1" strike="noStrike" spc="-1">
              <a:solidFill>
                <a:srgbClr val="000000"/>
              </a:solidFill>
              <a:latin typeface="Arial"/>
            </a:defRPr>
          </a:pPr>
          <a:endParaRPr lang="fr-FR"/>
        </a:p>
      </c:txPr>
    </c:legend>
    <c:plotVisOnly val="1"/>
    <c:dispBlanksAs val="span"/>
    <c:showDLblsOverMax val="1"/>
  </c:chart>
  <c:spPr>
    <a:solidFill>
      <a:schemeClr val="accent6">
        <a:lumMod val="20000"/>
        <a:lumOff val="80000"/>
      </a:schemeClr>
    </a:solidFill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200"/>
            </a:pPr>
            <a:r>
              <a:rPr lang="en-US" sz="8000">
                <a:solidFill>
                  <a:srgbClr val="FF3399"/>
                </a:solidFill>
                <a:latin typeface="Symbol" pitchFamily="18" charset="2"/>
              </a:rPr>
              <a:t>D</a:t>
            </a:r>
            <a:r>
              <a:rPr lang="en-US" sz="6600" b="0">
                <a:solidFill>
                  <a:srgbClr val="FF3399"/>
                </a:solidFill>
              </a:rPr>
              <a:t>14</a:t>
            </a:r>
            <a:r>
              <a:rPr lang="en-US" sz="7200">
                <a:solidFill>
                  <a:srgbClr val="FF3399"/>
                </a:solidFill>
              </a:rPr>
              <a:t>C</a:t>
            </a:r>
          </a:p>
        </c:rich>
      </c:tx>
      <c:layout>
        <c:manualLayout>
          <c:xMode val="edge"/>
          <c:yMode val="edge"/>
          <c:x val="6.4014781002064994E-2"/>
          <c:y val="1.2731251243286265E-2"/>
        </c:manualLayout>
      </c:layout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3.9833739400116593E-2"/>
          <c:y val="7.7066486641427692E-2"/>
          <c:w val="0.94345503355934479"/>
          <c:h val="0.9065081943332774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'SH New Zealand D14C'!$J$5</c:f>
              <c:strCache>
                <c:ptCount val="1"/>
                <c:pt idx="0">
                  <c:v>DELTA14C</c:v>
                </c:pt>
              </c:strCache>
            </c:strRef>
          </c:tx>
          <c:spPr>
            <a:ln w="76200">
              <a:solidFill>
                <a:srgbClr val="EE7AF4"/>
              </a:solidFill>
            </a:ln>
          </c:spPr>
          <c:marker>
            <c:symbol val="none"/>
          </c:marker>
          <c:xVal>
            <c:numRef>
              <c:f>'SH New Zealand D14C'!$H$6:$H$645</c:f>
              <c:numCache>
                <c:formatCode>General</c:formatCode>
                <c:ptCount val="640"/>
                <c:pt idx="0">
                  <c:v>1954.9549999999999</c:v>
                </c:pt>
                <c:pt idx="1">
                  <c:v>1955.144</c:v>
                </c:pt>
                <c:pt idx="2">
                  <c:v>1955.2840000000001</c:v>
                </c:pt>
                <c:pt idx="3">
                  <c:v>1955.355</c:v>
                </c:pt>
                <c:pt idx="4">
                  <c:v>1955.453</c:v>
                </c:pt>
                <c:pt idx="5">
                  <c:v>1955.684</c:v>
                </c:pt>
                <c:pt idx="6">
                  <c:v>1955.9549999999999</c:v>
                </c:pt>
                <c:pt idx="7">
                  <c:v>1956.135</c:v>
                </c:pt>
                <c:pt idx="8">
                  <c:v>1956.4549999999999</c:v>
                </c:pt>
                <c:pt idx="9">
                  <c:v>1956.807</c:v>
                </c:pt>
                <c:pt idx="10">
                  <c:v>1956.7339999999999</c:v>
                </c:pt>
                <c:pt idx="11">
                  <c:v>1956.8050000000001</c:v>
                </c:pt>
                <c:pt idx="12">
                  <c:v>1957.0730000000001</c:v>
                </c:pt>
                <c:pt idx="13">
                  <c:v>1957.0730000000001</c:v>
                </c:pt>
                <c:pt idx="14">
                  <c:v>1957.3219999999999</c:v>
                </c:pt>
                <c:pt idx="15">
                  <c:v>1957.3219999999999</c:v>
                </c:pt>
                <c:pt idx="16">
                  <c:v>1957.3879999999999</c:v>
                </c:pt>
                <c:pt idx="17">
                  <c:v>1957.558</c:v>
                </c:pt>
                <c:pt idx="18">
                  <c:v>1957.558</c:v>
                </c:pt>
                <c:pt idx="19">
                  <c:v>1957.653</c:v>
                </c:pt>
                <c:pt idx="20">
                  <c:v>1957.771</c:v>
                </c:pt>
                <c:pt idx="21">
                  <c:v>1957.848</c:v>
                </c:pt>
                <c:pt idx="22">
                  <c:v>1957.903</c:v>
                </c:pt>
                <c:pt idx="23">
                  <c:v>1958.21</c:v>
                </c:pt>
                <c:pt idx="24">
                  <c:v>1958.21</c:v>
                </c:pt>
                <c:pt idx="25">
                  <c:v>1958.6559999999999</c:v>
                </c:pt>
                <c:pt idx="26">
                  <c:v>1958.5060000000001</c:v>
                </c:pt>
                <c:pt idx="27">
                  <c:v>1958.7439999999999</c:v>
                </c:pt>
                <c:pt idx="28">
                  <c:v>1958.856</c:v>
                </c:pt>
                <c:pt idx="29">
                  <c:v>1958.9770000000001</c:v>
                </c:pt>
                <c:pt idx="30">
                  <c:v>1959.0450000000001</c:v>
                </c:pt>
                <c:pt idx="31">
                  <c:v>1959.1659999999999</c:v>
                </c:pt>
                <c:pt idx="32">
                  <c:v>1959.2750000000001</c:v>
                </c:pt>
                <c:pt idx="33">
                  <c:v>1959.415</c:v>
                </c:pt>
                <c:pt idx="34">
                  <c:v>1959.53</c:v>
                </c:pt>
                <c:pt idx="35">
                  <c:v>1959.615</c:v>
                </c:pt>
                <c:pt idx="36">
                  <c:v>1959.749</c:v>
                </c:pt>
                <c:pt idx="37">
                  <c:v>1959.884</c:v>
                </c:pt>
                <c:pt idx="38">
                  <c:v>1959.9659999999999</c:v>
                </c:pt>
                <c:pt idx="39">
                  <c:v>1960.056</c:v>
                </c:pt>
                <c:pt idx="40">
                  <c:v>1960.2860000000001</c:v>
                </c:pt>
                <c:pt idx="41">
                  <c:v>1960.5340000000001</c:v>
                </c:pt>
                <c:pt idx="42">
                  <c:v>1960.6869999999999</c:v>
                </c:pt>
                <c:pt idx="43">
                  <c:v>1960.7449999999999</c:v>
                </c:pt>
                <c:pt idx="44">
                  <c:v>1960.8679999999999</c:v>
                </c:pt>
                <c:pt idx="45">
                  <c:v>1960.9659999999999</c:v>
                </c:pt>
                <c:pt idx="46">
                  <c:v>1961.0530000000001</c:v>
                </c:pt>
                <c:pt idx="47">
                  <c:v>1961.1880000000001</c:v>
                </c:pt>
                <c:pt idx="48">
                  <c:v>1961.2840000000001</c:v>
                </c:pt>
                <c:pt idx="49">
                  <c:v>1961.3989999999999</c:v>
                </c:pt>
                <c:pt idx="50">
                  <c:v>1961.511</c:v>
                </c:pt>
                <c:pt idx="51">
                  <c:v>1961.6320000000001</c:v>
                </c:pt>
                <c:pt idx="52">
                  <c:v>1961.7550000000001</c:v>
                </c:pt>
                <c:pt idx="53">
                  <c:v>1961.8620000000001</c:v>
                </c:pt>
                <c:pt idx="54">
                  <c:v>1961.9659999999999</c:v>
                </c:pt>
                <c:pt idx="55">
                  <c:v>1962.0509999999999</c:v>
                </c:pt>
                <c:pt idx="56">
                  <c:v>1962.1659999999999</c:v>
                </c:pt>
                <c:pt idx="57">
                  <c:v>1962.3140000000001</c:v>
                </c:pt>
                <c:pt idx="58">
                  <c:v>1962.396</c:v>
                </c:pt>
                <c:pt idx="59">
                  <c:v>1962.741</c:v>
                </c:pt>
                <c:pt idx="60">
                  <c:v>1962.856</c:v>
                </c:pt>
                <c:pt idx="61">
                  <c:v>1962.9690000000001</c:v>
                </c:pt>
                <c:pt idx="62">
                  <c:v>1963.048</c:v>
                </c:pt>
                <c:pt idx="63">
                  <c:v>1963.163</c:v>
                </c:pt>
                <c:pt idx="64">
                  <c:v>1963.163</c:v>
                </c:pt>
                <c:pt idx="65">
                  <c:v>1963.2840000000001</c:v>
                </c:pt>
                <c:pt idx="66">
                  <c:v>1963.2840000000001</c:v>
                </c:pt>
                <c:pt idx="67">
                  <c:v>1963.3989999999999</c:v>
                </c:pt>
                <c:pt idx="68">
                  <c:v>1963.511</c:v>
                </c:pt>
                <c:pt idx="69">
                  <c:v>1963.626</c:v>
                </c:pt>
                <c:pt idx="70">
                  <c:v>1963.7439999999999</c:v>
                </c:pt>
                <c:pt idx="71">
                  <c:v>1963.8589999999999</c:v>
                </c:pt>
                <c:pt idx="72">
                  <c:v>1963.9690000000001</c:v>
                </c:pt>
                <c:pt idx="73">
                  <c:v>1964.0450000000001</c:v>
                </c:pt>
                <c:pt idx="74">
                  <c:v>1964.165</c:v>
                </c:pt>
                <c:pt idx="75">
                  <c:v>1964.277</c:v>
                </c:pt>
                <c:pt idx="76">
                  <c:v>1964.3920000000001</c:v>
                </c:pt>
                <c:pt idx="77">
                  <c:v>1964.5039999999999</c:v>
                </c:pt>
                <c:pt idx="78">
                  <c:v>1964.6220000000001</c:v>
                </c:pt>
                <c:pt idx="79">
                  <c:v>1964.7560000000001</c:v>
                </c:pt>
                <c:pt idx="80">
                  <c:v>1964.848</c:v>
                </c:pt>
                <c:pt idx="81">
                  <c:v>1964.96</c:v>
                </c:pt>
                <c:pt idx="82">
                  <c:v>1965.04</c:v>
                </c:pt>
                <c:pt idx="83">
                  <c:v>1965.1579999999999</c:v>
                </c:pt>
                <c:pt idx="84">
                  <c:v>1965.2670000000001</c:v>
                </c:pt>
                <c:pt idx="85">
                  <c:v>1965.385</c:v>
                </c:pt>
                <c:pt idx="86">
                  <c:v>1965.5</c:v>
                </c:pt>
                <c:pt idx="87">
                  <c:v>1965.615</c:v>
                </c:pt>
                <c:pt idx="88">
                  <c:v>1965.73</c:v>
                </c:pt>
                <c:pt idx="89">
                  <c:v>1965.848</c:v>
                </c:pt>
                <c:pt idx="90">
                  <c:v>1965.98</c:v>
                </c:pt>
                <c:pt idx="91">
                  <c:v>1966.095</c:v>
                </c:pt>
                <c:pt idx="92">
                  <c:v>1966.182</c:v>
                </c:pt>
                <c:pt idx="93">
                  <c:v>1966.251</c:v>
                </c:pt>
                <c:pt idx="94">
                  <c:v>1966.3820000000001</c:v>
                </c:pt>
                <c:pt idx="95">
                  <c:v>1966.44</c:v>
                </c:pt>
                <c:pt idx="96">
                  <c:v>1966.511</c:v>
                </c:pt>
                <c:pt idx="97">
                  <c:v>1966.6320000000001</c:v>
                </c:pt>
                <c:pt idx="98">
                  <c:v>1966.6890000000001</c:v>
                </c:pt>
                <c:pt idx="99">
                  <c:v>1966.7660000000001</c:v>
                </c:pt>
                <c:pt idx="100">
                  <c:v>1966.845</c:v>
                </c:pt>
                <c:pt idx="101">
                  <c:v>1966.944</c:v>
                </c:pt>
                <c:pt idx="102">
                  <c:v>1967.0229999999999</c:v>
                </c:pt>
                <c:pt idx="103">
                  <c:v>1967.1489999999999</c:v>
                </c:pt>
                <c:pt idx="104">
                  <c:v>1967.2670000000001</c:v>
                </c:pt>
                <c:pt idx="105">
                  <c:v>1967.3440000000001</c:v>
                </c:pt>
                <c:pt idx="106">
                  <c:v>1967.44</c:v>
                </c:pt>
                <c:pt idx="107">
                  <c:v>1967.547</c:v>
                </c:pt>
                <c:pt idx="108">
                  <c:v>1967.7629999999999</c:v>
                </c:pt>
                <c:pt idx="109">
                  <c:v>1967.8589999999999</c:v>
                </c:pt>
                <c:pt idx="110">
                  <c:v>1967.9380000000001</c:v>
                </c:pt>
                <c:pt idx="111">
                  <c:v>1968.0340000000001</c:v>
                </c:pt>
                <c:pt idx="112">
                  <c:v>1968.1130000000001</c:v>
                </c:pt>
                <c:pt idx="113">
                  <c:v>1968.193</c:v>
                </c:pt>
                <c:pt idx="114">
                  <c:v>1968.2639999999999</c:v>
                </c:pt>
                <c:pt idx="115">
                  <c:v>1968.414</c:v>
                </c:pt>
                <c:pt idx="116">
                  <c:v>1968.433</c:v>
                </c:pt>
                <c:pt idx="117">
                  <c:v>1968.51</c:v>
                </c:pt>
                <c:pt idx="118">
                  <c:v>1968.605</c:v>
                </c:pt>
                <c:pt idx="119">
                  <c:v>1968.663</c:v>
                </c:pt>
                <c:pt idx="120">
                  <c:v>1968.682</c:v>
                </c:pt>
                <c:pt idx="121">
                  <c:v>1968.758</c:v>
                </c:pt>
                <c:pt idx="122">
                  <c:v>1968.796</c:v>
                </c:pt>
                <c:pt idx="123">
                  <c:v>1968.837</c:v>
                </c:pt>
                <c:pt idx="124">
                  <c:v>1968.854</c:v>
                </c:pt>
                <c:pt idx="125">
                  <c:v>1968.93</c:v>
                </c:pt>
                <c:pt idx="126">
                  <c:v>1969.0260000000001</c:v>
                </c:pt>
                <c:pt idx="127">
                  <c:v>1969.1030000000001</c:v>
                </c:pt>
                <c:pt idx="128">
                  <c:v>1969.182</c:v>
                </c:pt>
                <c:pt idx="129">
                  <c:v>1969.2809999999999</c:v>
                </c:pt>
                <c:pt idx="130">
                  <c:v>1969.3330000000001</c:v>
                </c:pt>
                <c:pt idx="131">
                  <c:v>1969.3520000000001</c:v>
                </c:pt>
                <c:pt idx="132">
                  <c:v>1969.432</c:v>
                </c:pt>
                <c:pt idx="133">
                  <c:v>1969.5250000000001</c:v>
                </c:pt>
                <c:pt idx="134">
                  <c:v>1969.604</c:v>
                </c:pt>
                <c:pt idx="135">
                  <c:v>1969.6780000000001</c:v>
                </c:pt>
                <c:pt idx="136">
                  <c:v>1969.7739999999999</c:v>
                </c:pt>
                <c:pt idx="137">
                  <c:v>1969.9269999999999</c:v>
                </c:pt>
                <c:pt idx="138">
                  <c:v>1970.0229999999999</c:v>
                </c:pt>
                <c:pt idx="139">
                  <c:v>1970.1769999999999</c:v>
                </c:pt>
                <c:pt idx="140">
                  <c:v>1970.2729999999999</c:v>
                </c:pt>
                <c:pt idx="141">
                  <c:v>1970.3520000000001</c:v>
                </c:pt>
                <c:pt idx="142">
                  <c:v>1970.4290000000001</c:v>
                </c:pt>
                <c:pt idx="143">
                  <c:v>1970.5219999999999</c:v>
                </c:pt>
                <c:pt idx="144">
                  <c:v>1970.5989999999999</c:v>
                </c:pt>
                <c:pt idx="145">
                  <c:v>1970.6949999999999</c:v>
                </c:pt>
                <c:pt idx="146">
                  <c:v>1970.7739999999999</c:v>
                </c:pt>
                <c:pt idx="147">
                  <c:v>1970.848</c:v>
                </c:pt>
                <c:pt idx="148">
                  <c:v>1970.9770000000001</c:v>
                </c:pt>
                <c:pt idx="149">
                  <c:v>1971.0260000000001</c:v>
                </c:pt>
                <c:pt idx="150">
                  <c:v>1971.097</c:v>
                </c:pt>
                <c:pt idx="151">
                  <c:v>1971.174</c:v>
                </c:pt>
                <c:pt idx="152">
                  <c:v>1971.27</c:v>
                </c:pt>
                <c:pt idx="153">
                  <c:v>1971.347</c:v>
                </c:pt>
                <c:pt idx="154">
                  <c:v>1971.443</c:v>
                </c:pt>
                <c:pt idx="155">
                  <c:v>1971.519</c:v>
                </c:pt>
                <c:pt idx="156">
                  <c:v>1971.6010000000001</c:v>
                </c:pt>
                <c:pt idx="157">
                  <c:v>1971.692</c:v>
                </c:pt>
                <c:pt idx="158">
                  <c:v>1971.7739999999999</c:v>
                </c:pt>
                <c:pt idx="159">
                  <c:v>1971.922</c:v>
                </c:pt>
                <c:pt idx="160">
                  <c:v>1972.0229999999999</c:v>
                </c:pt>
                <c:pt idx="161">
                  <c:v>1972.1</c:v>
                </c:pt>
                <c:pt idx="162">
                  <c:v>1972.2090000000001</c:v>
                </c:pt>
                <c:pt idx="163">
                  <c:v>1972.2470000000001</c:v>
                </c:pt>
                <c:pt idx="164">
                  <c:v>1972.3019999999999</c:v>
                </c:pt>
                <c:pt idx="165">
                  <c:v>1972.34</c:v>
                </c:pt>
                <c:pt idx="166">
                  <c:v>1972.441</c:v>
                </c:pt>
                <c:pt idx="167">
                  <c:v>1972.5150000000001</c:v>
                </c:pt>
                <c:pt idx="168">
                  <c:v>1972.6679999999999</c:v>
                </c:pt>
                <c:pt idx="169">
                  <c:v>1972.7660000000001</c:v>
                </c:pt>
                <c:pt idx="170">
                  <c:v>1972.8679999999999</c:v>
                </c:pt>
                <c:pt idx="171">
                  <c:v>1972.9359999999999</c:v>
                </c:pt>
                <c:pt idx="172">
                  <c:v>1973.0150000000001</c:v>
                </c:pt>
                <c:pt idx="173">
                  <c:v>1973.1110000000001</c:v>
                </c:pt>
                <c:pt idx="174">
                  <c:v>1973.1849999999999</c:v>
                </c:pt>
                <c:pt idx="175">
                  <c:v>1973.511</c:v>
                </c:pt>
                <c:pt idx="176">
                  <c:v>1973.61</c:v>
                </c:pt>
                <c:pt idx="177">
                  <c:v>1973.684</c:v>
                </c:pt>
                <c:pt idx="178">
                  <c:v>1973.7629999999999</c:v>
                </c:pt>
                <c:pt idx="179">
                  <c:v>1973.856</c:v>
                </c:pt>
                <c:pt idx="180">
                  <c:v>1973.933</c:v>
                </c:pt>
                <c:pt idx="181">
                  <c:v>1974.029</c:v>
                </c:pt>
                <c:pt idx="182">
                  <c:v>1974.086</c:v>
                </c:pt>
                <c:pt idx="183">
                  <c:v>1974.182</c:v>
                </c:pt>
                <c:pt idx="184">
                  <c:v>1974.2560000000001</c:v>
                </c:pt>
                <c:pt idx="185">
                  <c:v>1974.355</c:v>
                </c:pt>
                <c:pt idx="186">
                  <c:v>1974.432</c:v>
                </c:pt>
                <c:pt idx="187">
                  <c:v>1974.511</c:v>
                </c:pt>
                <c:pt idx="188">
                  <c:v>1974.5989999999999</c:v>
                </c:pt>
                <c:pt idx="189">
                  <c:v>1974.681</c:v>
                </c:pt>
                <c:pt idx="190">
                  <c:v>1974.76</c:v>
                </c:pt>
                <c:pt idx="191">
                  <c:v>1974.8530000000001</c:v>
                </c:pt>
                <c:pt idx="192">
                  <c:v>1974.9359999999999</c:v>
                </c:pt>
                <c:pt idx="193">
                  <c:v>1975.0260000000001</c:v>
                </c:pt>
                <c:pt idx="194">
                  <c:v>1975.1030000000001</c:v>
                </c:pt>
                <c:pt idx="195">
                  <c:v>1975.18</c:v>
                </c:pt>
                <c:pt idx="196">
                  <c:v>1975.259</c:v>
                </c:pt>
                <c:pt idx="197">
                  <c:v>1975.355</c:v>
                </c:pt>
                <c:pt idx="198">
                  <c:v>1975.4670000000001</c:v>
                </c:pt>
                <c:pt idx="199">
                  <c:v>1975.519</c:v>
                </c:pt>
                <c:pt idx="200">
                  <c:v>1975.607</c:v>
                </c:pt>
                <c:pt idx="201">
                  <c:v>1975.6969999999999</c:v>
                </c:pt>
                <c:pt idx="202">
                  <c:v>1975.7550000000001</c:v>
                </c:pt>
                <c:pt idx="203">
                  <c:v>1975.7739999999999</c:v>
                </c:pt>
                <c:pt idx="204">
                  <c:v>1975.873</c:v>
                </c:pt>
                <c:pt idx="205">
                  <c:v>1975.9269999999999</c:v>
                </c:pt>
                <c:pt idx="206">
                  <c:v>1976.0340000000001</c:v>
                </c:pt>
                <c:pt idx="207">
                  <c:v>1976.1</c:v>
                </c:pt>
                <c:pt idx="208">
                  <c:v>1976.1790000000001</c:v>
                </c:pt>
                <c:pt idx="209">
                  <c:v>1976.2750000000001</c:v>
                </c:pt>
                <c:pt idx="210">
                  <c:v>1976.357</c:v>
                </c:pt>
                <c:pt idx="211">
                  <c:v>1976.43</c:v>
                </c:pt>
                <c:pt idx="212">
                  <c:v>1976.5070000000001</c:v>
                </c:pt>
                <c:pt idx="213">
                  <c:v>1976.6220000000001</c:v>
                </c:pt>
                <c:pt idx="214">
                  <c:v>1976.777</c:v>
                </c:pt>
                <c:pt idx="215">
                  <c:v>1976.8430000000001</c:v>
                </c:pt>
                <c:pt idx="216">
                  <c:v>1976.941</c:v>
                </c:pt>
                <c:pt idx="217">
                  <c:v>1977.0070000000001</c:v>
                </c:pt>
                <c:pt idx="218">
                  <c:v>1977.114</c:v>
                </c:pt>
                <c:pt idx="219">
                  <c:v>1977.19</c:v>
                </c:pt>
                <c:pt idx="220">
                  <c:v>1977.3440000000001</c:v>
                </c:pt>
                <c:pt idx="221">
                  <c:v>1977.4449999999999</c:v>
                </c:pt>
                <c:pt idx="222">
                  <c:v>1977.5329999999999</c:v>
                </c:pt>
                <c:pt idx="223">
                  <c:v>1977.615</c:v>
                </c:pt>
                <c:pt idx="224">
                  <c:v>1977.6890000000001</c:v>
                </c:pt>
                <c:pt idx="225">
                  <c:v>1977.7660000000001</c:v>
                </c:pt>
                <c:pt idx="226">
                  <c:v>1977.8620000000001</c:v>
                </c:pt>
                <c:pt idx="227">
                  <c:v>1978.3330000000001</c:v>
                </c:pt>
                <c:pt idx="228">
                  <c:v>1978.443</c:v>
                </c:pt>
                <c:pt idx="229">
                  <c:v>1978.4949999999999</c:v>
                </c:pt>
                <c:pt idx="230">
                  <c:v>1978.59</c:v>
                </c:pt>
                <c:pt idx="231">
                  <c:v>1978.6859999999999</c:v>
                </c:pt>
                <c:pt idx="232">
                  <c:v>1978.7660000000001</c:v>
                </c:pt>
                <c:pt idx="233">
                  <c:v>1978.8589999999999</c:v>
                </c:pt>
                <c:pt idx="234">
                  <c:v>1979.0319999999999</c:v>
                </c:pt>
                <c:pt idx="235">
                  <c:v>1979.2070000000001</c:v>
                </c:pt>
                <c:pt idx="236">
                  <c:v>1979.2639999999999</c:v>
                </c:pt>
                <c:pt idx="237">
                  <c:v>1979.3520000000001</c:v>
                </c:pt>
                <c:pt idx="238">
                  <c:v>1979.421</c:v>
                </c:pt>
                <c:pt idx="239">
                  <c:v>1979.5219999999999</c:v>
                </c:pt>
                <c:pt idx="240">
                  <c:v>1979.6120000000001</c:v>
                </c:pt>
                <c:pt idx="241">
                  <c:v>1979.76</c:v>
                </c:pt>
                <c:pt idx="242">
                  <c:v>1979.84</c:v>
                </c:pt>
                <c:pt idx="243">
                  <c:v>1979.9380000000001</c:v>
                </c:pt>
                <c:pt idx="244">
                  <c:v>1980.116</c:v>
                </c:pt>
                <c:pt idx="245">
                  <c:v>1980.184</c:v>
                </c:pt>
                <c:pt idx="246">
                  <c:v>1980.258</c:v>
                </c:pt>
                <c:pt idx="247">
                  <c:v>1980.3510000000001</c:v>
                </c:pt>
                <c:pt idx="248">
                  <c:v>1980.5119999999999</c:v>
                </c:pt>
                <c:pt idx="249">
                  <c:v>1980.5830000000001</c:v>
                </c:pt>
                <c:pt idx="250">
                  <c:v>1980.6790000000001</c:v>
                </c:pt>
                <c:pt idx="251">
                  <c:v>1980.7719999999999</c:v>
                </c:pt>
                <c:pt idx="252">
                  <c:v>1980.8620000000001</c:v>
                </c:pt>
                <c:pt idx="253">
                  <c:v>1980.925</c:v>
                </c:pt>
                <c:pt idx="254">
                  <c:v>1981.0260000000001</c:v>
                </c:pt>
                <c:pt idx="255">
                  <c:v>1981.1</c:v>
                </c:pt>
                <c:pt idx="256">
                  <c:v>1981.193</c:v>
                </c:pt>
                <c:pt idx="257">
                  <c:v>1981.2729999999999</c:v>
                </c:pt>
                <c:pt idx="258">
                  <c:v>1981.4290000000001</c:v>
                </c:pt>
                <c:pt idx="259">
                  <c:v>1981.604</c:v>
                </c:pt>
                <c:pt idx="260">
                  <c:v>1981.675</c:v>
                </c:pt>
                <c:pt idx="261">
                  <c:v>1981.752</c:v>
                </c:pt>
                <c:pt idx="262">
                  <c:v>1981.8340000000001</c:v>
                </c:pt>
                <c:pt idx="263">
                  <c:v>1981.922</c:v>
                </c:pt>
                <c:pt idx="264">
                  <c:v>1982.3520000000001</c:v>
                </c:pt>
                <c:pt idx="265">
                  <c:v>1982.4259999999999</c:v>
                </c:pt>
                <c:pt idx="266">
                  <c:v>1982.5160000000001</c:v>
                </c:pt>
                <c:pt idx="267">
                  <c:v>1982.67</c:v>
                </c:pt>
                <c:pt idx="268">
                  <c:v>1982.8119999999999</c:v>
                </c:pt>
                <c:pt idx="269">
                  <c:v>1982.93</c:v>
                </c:pt>
                <c:pt idx="270">
                  <c:v>1983.0450000000001</c:v>
                </c:pt>
                <c:pt idx="271">
                  <c:v>1983.1030000000001</c:v>
                </c:pt>
                <c:pt idx="272">
                  <c:v>1983.1769999999999</c:v>
                </c:pt>
                <c:pt idx="273">
                  <c:v>1983.432</c:v>
                </c:pt>
                <c:pt idx="274">
                  <c:v>1983.6320000000001</c:v>
                </c:pt>
                <c:pt idx="275">
                  <c:v>1983.788</c:v>
                </c:pt>
                <c:pt idx="276">
                  <c:v>1984.04</c:v>
                </c:pt>
                <c:pt idx="277">
                  <c:v>1984.097</c:v>
                </c:pt>
                <c:pt idx="278">
                  <c:v>1984.3510000000001</c:v>
                </c:pt>
                <c:pt idx="279">
                  <c:v>1984.521</c:v>
                </c:pt>
                <c:pt idx="280">
                  <c:v>1984.5889999999999</c:v>
                </c:pt>
                <c:pt idx="281">
                  <c:v>1984.693</c:v>
                </c:pt>
                <c:pt idx="282">
                  <c:v>1984.8620000000001</c:v>
                </c:pt>
                <c:pt idx="283">
                  <c:v>1984.8869999999999</c:v>
                </c:pt>
                <c:pt idx="284">
                  <c:v>1984.9190000000001</c:v>
                </c:pt>
                <c:pt idx="285">
                  <c:v>1985.0889999999999</c:v>
                </c:pt>
                <c:pt idx="286">
                  <c:v>1985.2260000000001</c:v>
                </c:pt>
                <c:pt idx="287">
                  <c:v>1985.366</c:v>
                </c:pt>
                <c:pt idx="288">
                  <c:v>1985.508</c:v>
                </c:pt>
                <c:pt idx="289">
                  <c:v>1985.6010000000001</c:v>
                </c:pt>
                <c:pt idx="290">
                  <c:v>1985.6890000000001</c:v>
                </c:pt>
                <c:pt idx="291">
                  <c:v>1985.7929999999999</c:v>
                </c:pt>
                <c:pt idx="292">
                  <c:v>1985.8340000000001</c:v>
                </c:pt>
                <c:pt idx="293">
                  <c:v>1985.9190000000001</c:v>
                </c:pt>
                <c:pt idx="294">
                  <c:v>1985.9190000000001</c:v>
                </c:pt>
                <c:pt idx="295">
                  <c:v>1986.0530000000001</c:v>
                </c:pt>
                <c:pt idx="296">
                  <c:v>1986.133</c:v>
                </c:pt>
                <c:pt idx="297">
                  <c:v>1986.229</c:v>
                </c:pt>
                <c:pt idx="298">
                  <c:v>1986.2429999999999</c:v>
                </c:pt>
                <c:pt idx="299">
                  <c:v>1986.2560000000001</c:v>
                </c:pt>
                <c:pt idx="300">
                  <c:v>1986.336</c:v>
                </c:pt>
                <c:pt idx="301">
                  <c:v>1986.366</c:v>
                </c:pt>
                <c:pt idx="302">
                  <c:v>1986.527</c:v>
                </c:pt>
                <c:pt idx="303">
                  <c:v>1986.604</c:v>
                </c:pt>
                <c:pt idx="304">
                  <c:v>1986.6120000000001</c:v>
                </c:pt>
                <c:pt idx="305">
                  <c:v>1986.681</c:v>
                </c:pt>
                <c:pt idx="306">
                  <c:v>1986.758</c:v>
                </c:pt>
                <c:pt idx="307">
                  <c:v>1986.8510000000001</c:v>
                </c:pt>
                <c:pt idx="308">
                  <c:v>1986.933</c:v>
                </c:pt>
                <c:pt idx="309">
                  <c:v>1987.0070000000001</c:v>
                </c:pt>
                <c:pt idx="310">
                  <c:v>1987.106</c:v>
                </c:pt>
                <c:pt idx="311">
                  <c:v>1987.193</c:v>
                </c:pt>
                <c:pt idx="312">
                  <c:v>1987.355</c:v>
                </c:pt>
                <c:pt idx="313">
                  <c:v>1987.443</c:v>
                </c:pt>
                <c:pt idx="314">
                  <c:v>1987.6289999999999</c:v>
                </c:pt>
                <c:pt idx="315">
                  <c:v>1987.9739999999999</c:v>
                </c:pt>
                <c:pt idx="316">
                  <c:v>1988.414</c:v>
                </c:pt>
                <c:pt idx="317">
                  <c:v>1988.5039999999999</c:v>
                </c:pt>
                <c:pt idx="318">
                  <c:v>1988.537</c:v>
                </c:pt>
                <c:pt idx="319">
                  <c:v>1988.6220000000001</c:v>
                </c:pt>
                <c:pt idx="320">
                  <c:v>1988.6679999999999</c:v>
                </c:pt>
                <c:pt idx="321">
                  <c:v>1988.7170000000001</c:v>
                </c:pt>
                <c:pt idx="322">
                  <c:v>1988.81</c:v>
                </c:pt>
                <c:pt idx="323">
                  <c:v>1988.8889999999999</c:v>
                </c:pt>
                <c:pt idx="324">
                  <c:v>1988.9</c:v>
                </c:pt>
                <c:pt idx="325">
                  <c:v>1988.9580000000001</c:v>
                </c:pt>
                <c:pt idx="326">
                  <c:v>1989.075</c:v>
                </c:pt>
                <c:pt idx="327">
                  <c:v>1989.136</c:v>
                </c:pt>
                <c:pt idx="328">
                  <c:v>1989.1489999999999</c:v>
                </c:pt>
                <c:pt idx="329">
                  <c:v>1989.2529999999999</c:v>
                </c:pt>
                <c:pt idx="330">
                  <c:v>1989.385</c:v>
                </c:pt>
                <c:pt idx="331">
                  <c:v>1989.396</c:v>
                </c:pt>
                <c:pt idx="332">
                  <c:v>1989.4780000000001</c:v>
                </c:pt>
                <c:pt idx="333">
                  <c:v>1989.549</c:v>
                </c:pt>
                <c:pt idx="334">
                  <c:v>1989.588</c:v>
                </c:pt>
                <c:pt idx="335">
                  <c:v>1989.6510000000001</c:v>
                </c:pt>
                <c:pt idx="336">
                  <c:v>1989.7380000000001</c:v>
                </c:pt>
                <c:pt idx="337">
                  <c:v>1989.76</c:v>
                </c:pt>
                <c:pt idx="338">
                  <c:v>1989.796</c:v>
                </c:pt>
                <c:pt idx="339">
                  <c:v>1989.9059999999999</c:v>
                </c:pt>
                <c:pt idx="340">
                  <c:v>1989.9469999999999</c:v>
                </c:pt>
                <c:pt idx="341">
                  <c:v>1989.963</c:v>
                </c:pt>
                <c:pt idx="342">
                  <c:v>1990.0530000000001</c:v>
                </c:pt>
                <c:pt idx="343">
                  <c:v>1990.0640000000001</c:v>
                </c:pt>
                <c:pt idx="344">
                  <c:v>1990.1990000000001</c:v>
                </c:pt>
                <c:pt idx="345">
                  <c:v>1990.4290000000001</c:v>
                </c:pt>
                <c:pt idx="346">
                  <c:v>1990.684</c:v>
                </c:pt>
                <c:pt idx="347">
                  <c:v>1990.73</c:v>
                </c:pt>
                <c:pt idx="348">
                  <c:v>1990.886</c:v>
                </c:pt>
                <c:pt idx="349">
                  <c:v>1990.99</c:v>
                </c:pt>
                <c:pt idx="350">
                  <c:v>1991.0450000000001</c:v>
                </c:pt>
                <c:pt idx="351">
                  <c:v>1991.136</c:v>
                </c:pt>
                <c:pt idx="352">
                  <c:v>1991.201</c:v>
                </c:pt>
                <c:pt idx="353">
                  <c:v>1991.33</c:v>
                </c:pt>
                <c:pt idx="354">
                  <c:v>1991.3440000000001</c:v>
                </c:pt>
                <c:pt idx="355">
                  <c:v>1991.4069999999999</c:v>
                </c:pt>
                <c:pt idx="356">
                  <c:v>1991.7329999999999</c:v>
                </c:pt>
                <c:pt idx="357">
                  <c:v>1991.741</c:v>
                </c:pt>
                <c:pt idx="358">
                  <c:v>1991.8119999999999</c:v>
                </c:pt>
                <c:pt idx="359">
                  <c:v>1991.9110000000001</c:v>
                </c:pt>
                <c:pt idx="360">
                  <c:v>1992.1980000000001</c:v>
                </c:pt>
                <c:pt idx="361">
                  <c:v>1992.4659999999999</c:v>
                </c:pt>
                <c:pt idx="362">
                  <c:v>1993.2449999999999</c:v>
                </c:pt>
                <c:pt idx="363">
                  <c:v>1993.3520000000001</c:v>
                </c:pt>
                <c:pt idx="364">
                  <c:v>1993.5219999999999</c:v>
                </c:pt>
                <c:pt idx="365">
                  <c:v>1993.585</c:v>
                </c:pt>
                <c:pt idx="366">
                  <c:v>1993.7139999999999</c:v>
                </c:pt>
                <c:pt idx="367">
                  <c:v>1994.0509999999999</c:v>
                </c:pt>
                <c:pt idx="368">
                  <c:v>1994.133</c:v>
                </c:pt>
                <c:pt idx="369">
                  <c:v>1994.2529999999999</c:v>
                </c:pt>
                <c:pt idx="370">
                  <c:v>1994.432</c:v>
                </c:pt>
                <c:pt idx="371">
                  <c:v>1994.5360000000001</c:v>
                </c:pt>
                <c:pt idx="372">
                  <c:v>1994.662</c:v>
                </c:pt>
                <c:pt idx="373">
                  <c:v>1994.8209999999999</c:v>
                </c:pt>
                <c:pt idx="374">
                  <c:v>1994.895</c:v>
                </c:pt>
                <c:pt idx="375">
                  <c:v>1994.982</c:v>
                </c:pt>
                <c:pt idx="376">
                  <c:v>1995.067</c:v>
                </c:pt>
                <c:pt idx="377">
                  <c:v>1995.171</c:v>
                </c:pt>
                <c:pt idx="378">
                  <c:v>1995.2639999999999</c:v>
                </c:pt>
                <c:pt idx="379">
                  <c:v>1995.3520000000001</c:v>
                </c:pt>
                <c:pt idx="380">
                  <c:v>1995.4670000000001</c:v>
                </c:pt>
                <c:pt idx="381">
                  <c:v>1995.4670000000001</c:v>
                </c:pt>
                <c:pt idx="382">
                  <c:v>1995.53</c:v>
                </c:pt>
                <c:pt idx="383">
                  <c:v>1995.53</c:v>
                </c:pt>
                <c:pt idx="384">
                  <c:v>1995.664</c:v>
                </c:pt>
                <c:pt idx="385">
                  <c:v>1995.664</c:v>
                </c:pt>
                <c:pt idx="386">
                  <c:v>1995.7080000000001</c:v>
                </c:pt>
                <c:pt idx="387">
                  <c:v>1995.752</c:v>
                </c:pt>
                <c:pt idx="388">
                  <c:v>1995.752</c:v>
                </c:pt>
                <c:pt idx="389">
                  <c:v>1995.9110000000001</c:v>
                </c:pt>
                <c:pt idx="390">
                  <c:v>1995.9110000000001</c:v>
                </c:pt>
                <c:pt idx="391">
                  <c:v>1995.9880000000001</c:v>
                </c:pt>
                <c:pt idx="392">
                  <c:v>1995.9880000000001</c:v>
                </c:pt>
                <c:pt idx="393">
                  <c:v>1996.0340000000001</c:v>
                </c:pt>
                <c:pt idx="394">
                  <c:v>1996.0830000000001</c:v>
                </c:pt>
                <c:pt idx="395">
                  <c:v>1996.0830000000001</c:v>
                </c:pt>
                <c:pt idx="396">
                  <c:v>1996.154</c:v>
                </c:pt>
                <c:pt idx="397">
                  <c:v>1996.154</c:v>
                </c:pt>
                <c:pt idx="398">
                  <c:v>1996.269</c:v>
                </c:pt>
                <c:pt idx="399">
                  <c:v>1996.3430000000001</c:v>
                </c:pt>
                <c:pt idx="400">
                  <c:v>1996.4739999999999</c:v>
                </c:pt>
                <c:pt idx="401">
                  <c:v>1996.7170000000001</c:v>
                </c:pt>
                <c:pt idx="402">
                  <c:v>1996.7909999999999</c:v>
                </c:pt>
                <c:pt idx="403">
                  <c:v>1996.7909999999999</c:v>
                </c:pt>
                <c:pt idx="404">
                  <c:v>1997.078</c:v>
                </c:pt>
                <c:pt idx="405">
                  <c:v>1997.078</c:v>
                </c:pt>
                <c:pt idx="406">
                  <c:v>1997.182</c:v>
                </c:pt>
                <c:pt idx="407">
                  <c:v>1997.366</c:v>
                </c:pt>
                <c:pt idx="408">
                  <c:v>1997.5329999999999</c:v>
                </c:pt>
                <c:pt idx="409">
                  <c:v>1999.511</c:v>
                </c:pt>
                <c:pt idx="410">
                  <c:v>1999.511</c:v>
                </c:pt>
                <c:pt idx="411">
                  <c:v>1999.538</c:v>
                </c:pt>
                <c:pt idx="412">
                  <c:v>1999.538</c:v>
                </c:pt>
                <c:pt idx="413">
                  <c:v>1999.61</c:v>
                </c:pt>
                <c:pt idx="414">
                  <c:v>1999.749</c:v>
                </c:pt>
                <c:pt idx="415">
                  <c:v>1999.749</c:v>
                </c:pt>
                <c:pt idx="416">
                  <c:v>1999.807</c:v>
                </c:pt>
                <c:pt idx="417">
                  <c:v>1999.971</c:v>
                </c:pt>
                <c:pt idx="418">
                  <c:v>1999.971</c:v>
                </c:pt>
                <c:pt idx="419">
                  <c:v>1999.971</c:v>
                </c:pt>
                <c:pt idx="420">
                  <c:v>2000.0530000000001</c:v>
                </c:pt>
                <c:pt idx="421">
                  <c:v>2000.0530000000001</c:v>
                </c:pt>
                <c:pt idx="422">
                  <c:v>2000.078</c:v>
                </c:pt>
                <c:pt idx="423">
                  <c:v>2000.097</c:v>
                </c:pt>
                <c:pt idx="424">
                  <c:v>2000.1</c:v>
                </c:pt>
                <c:pt idx="425">
                  <c:v>2000.2339999999999</c:v>
                </c:pt>
                <c:pt idx="426">
                  <c:v>2000.2339999999999</c:v>
                </c:pt>
                <c:pt idx="427">
                  <c:v>2000.296</c:v>
                </c:pt>
                <c:pt idx="428">
                  <c:v>2000.296</c:v>
                </c:pt>
                <c:pt idx="429">
                  <c:v>2000.357</c:v>
                </c:pt>
                <c:pt idx="430">
                  <c:v>2000.357</c:v>
                </c:pt>
                <c:pt idx="431">
                  <c:v>2000.414</c:v>
                </c:pt>
                <c:pt idx="432">
                  <c:v>2000.414</c:v>
                </c:pt>
                <c:pt idx="433">
                  <c:v>2000.414</c:v>
                </c:pt>
                <c:pt idx="434">
                  <c:v>2000.4690000000001</c:v>
                </c:pt>
                <c:pt idx="435">
                  <c:v>2000.712</c:v>
                </c:pt>
                <c:pt idx="436">
                  <c:v>2000.75</c:v>
                </c:pt>
                <c:pt idx="437">
                  <c:v>2000.7860000000001</c:v>
                </c:pt>
                <c:pt idx="438">
                  <c:v>2000.7860000000001</c:v>
                </c:pt>
                <c:pt idx="439">
                  <c:v>2000.884</c:v>
                </c:pt>
                <c:pt idx="440">
                  <c:v>2001.0319999999999</c:v>
                </c:pt>
                <c:pt idx="441">
                  <c:v>2001.0319999999999</c:v>
                </c:pt>
                <c:pt idx="442">
                  <c:v>2001.19</c:v>
                </c:pt>
                <c:pt idx="443">
                  <c:v>2001.19</c:v>
                </c:pt>
                <c:pt idx="444">
                  <c:v>2001.229</c:v>
                </c:pt>
                <c:pt idx="445">
                  <c:v>2001.7329999999999</c:v>
                </c:pt>
                <c:pt idx="446">
                  <c:v>2001.7329999999999</c:v>
                </c:pt>
                <c:pt idx="447">
                  <c:v>2001.7739999999999</c:v>
                </c:pt>
                <c:pt idx="448">
                  <c:v>2001.8119999999999</c:v>
                </c:pt>
                <c:pt idx="449">
                  <c:v>2001.8510000000001</c:v>
                </c:pt>
                <c:pt idx="450">
                  <c:v>2001.922</c:v>
                </c:pt>
                <c:pt idx="451">
                  <c:v>2001.922</c:v>
                </c:pt>
                <c:pt idx="452">
                  <c:v>2001.9549999999999</c:v>
                </c:pt>
                <c:pt idx="453">
                  <c:v>2001.9929999999999</c:v>
                </c:pt>
                <c:pt idx="454">
                  <c:v>2001.9929999999999</c:v>
                </c:pt>
                <c:pt idx="455">
                  <c:v>2002.0260000000001</c:v>
                </c:pt>
                <c:pt idx="456">
                  <c:v>2002.0640000000001</c:v>
                </c:pt>
                <c:pt idx="457">
                  <c:v>2002.114</c:v>
                </c:pt>
                <c:pt idx="458">
                  <c:v>2002.182</c:v>
                </c:pt>
                <c:pt idx="459">
                  <c:v>2002.182</c:v>
                </c:pt>
                <c:pt idx="460">
                  <c:v>2002.248</c:v>
                </c:pt>
                <c:pt idx="461">
                  <c:v>2002.2919999999999</c:v>
                </c:pt>
                <c:pt idx="462">
                  <c:v>2002.33</c:v>
                </c:pt>
                <c:pt idx="463">
                  <c:v>2002.3710000000001</c:v>
                </c:pt>
                <c:pt idx="464">
                  <c:v>2002.41</c:v>
                </c:pt>
                <c:pt idx="465">
                  <c:v>2002.41</c:v>
                </c:pt>
                <c:pt idx="466">
                  <c:v>2002.453</c:v>
                </c:pt>
                <c:pt idx="467">
                  <c:v>2002.508</c:v>
                </c:pt>
                <c:pt idx="468">
                  <c:v>2002.547</c:v>
                </c:pt>
                <c:pt idx="469">
                  <c:v>2002.58</c:v>
                </c:pt>
                <c:pt idx="470">
                  <c:v>2002.58</c:v>
                </c:pt>
                <c:pt idx="471">
                  <c:v>2002.6179999999999</c:v>
                </c:pt>
                <c:pt idx="472">
                  <c:v>2002.675</c:v>
                </c:pt>
                <c:pt idx="473">
                  <c:v>2002.722</c:v>
                </c:pt>
                <c:pt idx="474">
                  <c:v>2002.771</c:v>
                </c:pt>
                <c:pt idx="475">
                  <c:v>2002.8320000000001</c:v>
                </c:pt>
                <c:pt idx="476">
                  <c:v>2002.9110000000001</c:v>
                </c:pt>
                <c:pt idx="477">
                  <c:v>2002.9849999999999</c:v>
                </c:pt>
                <c:pt idx="478">
                  <c:v>2002.9849999999999</c:v>
                </c:pt>
                <c:pt idx="479">
                  <c:v>2003.04</c:v>
                </c:pt>
                <c:pt idx="480">
                  <c:v>2003.086</c:v>
                </c:pt>
                <c:pt idx="481">
                  <c:v>2003.086</c:v>
                </c:pt>
                <c:pt idx="482">
                  <c:v>2003.171</c:v>
                </c:pt>
                <c:pt idx="483">
                  <c:v>2003.2529999999999</c:v>
                </c:pt>
                <c:pt idx="484">
                  <c:v>2003.2529999999999</c:v>
                </c:pt>
                <c:pt idx="485">
                  <c:v>2003.297</c:v>
                </c:pt>
                <c:pt idx="486">
                  <c:v>2003.355</c:v>
                </c:pt>
                <c:pt idx="487">
                  <c:v>2003.415</c:v>
                </c:pt>
                <c:pt idx="488">
                  <c:v>2003.4839999999999</c:v>
                </c:pt>
                <c:pt idx="489">
                  <c:v>2003.4839999999999</c:v>
                </c:pt>
                <c:pt idx="490">
                  <c:v>2003.5160000000001</c:v>
                </c:pt>
                <c:pt idx="491">
                  <c:v>2003.5519999999999</c:v>
                </c:pt>
                <c:pt idx="492">
                  <c:v>2003.61</c:v>
                </c:pt>
                <c:pt idx="493">
                  <c:v>2003.6780000000001</c:v>
                </c:pt>
                <c:pt idx="494">
                  <c:v>2003.769</c:v>
                </c:pt>
                <c:pt idx="495">
                  <c:v>2003.769</c:v>
                </c:pt>
                <c:pt idx="496">
                  <c:v>2003.884</c:v>
                </c:pt>
                <c:pt idx="497">
                  <c:v>2003.941</c:v>
                </c:pt>
                <c:pt idx="498">
                  <c:v>2003.9880000000001</c:v>
                </c:pt>
                <c:pt idx="499">
                  <c:v>2003.9880000000001</c:v>
                </c:pt>
                <c:pt idx="500">
                  <c:v>2004.037</c:v>
                </c:pt>
                <c:pt idx="501">
                  <c:v>2004.086</c:v>
                </c:pt>
                <c:pt idx="502">
                  <c:v>2004.1790000000001</c:v>
                </c:pt>
                <c:pt idx="503">
                  <c:v>2004.223</c:v>
                </c:pt>
                <c:pt idx="504">
                  <c:v>2004.2719999999999</c:v>
                </c:pt>
                <c:pt idx="505">
                  <c:v>2004.337</c:v>
                </c:pt>
                <c:pt idx="506">
                  <c:v>2004.3979999999999</c:v>
                </c:pt>
                <c:pt idx="507">
                  <c:v>2004.441</c:v>
                </c:pt>
                <c:pt idx="508">
                  <c:v>2004.48</c:v>
                </c:pt>
                <c:pt idx="509">
                  <c:v>2004.5260000000001</c:v>
                </c:pt>
                <c:pt idx="510">
                  <c:v>2004.633</c:v>
                </c:pt>
                <c:pt idx="511">
                  <c:v>2004.857</c:v>
                </c:pt>
                <c:pt idx="512">
                  <c:v>2004.857</c:v>
                </c:pt>
                <c:pt idx="513">
                  <c:v>2004.903</c:v>
                </c:pt>
                <c:pt idx="514">
                  <c:v>2004.95</c:v>
                </c:pt>
                <c:pt idx="515">
                  <c:v>2004.95</c:v>
                </c:pt>
                <c:pt idx="516">
                  <c:v>2004.999</c:v>
                </c:pt>
                <c:pt idx="517">
                  <c:v>2005.0509999999999</c:v>
                </c:pt>
                <c:pt idx="518">
                  <c:v>2005.1110000000001</c:v>
                </c:pt>
                <c:pt idx="519">
                  <c:v>2005.182</c:v>
                </c:pt>
                <c:pt idx="520">
                  <c:v>2005.182</c:v>
                </c:pt>
                <c:pt idx="521">
                  <c:v>2005.24</c:v>
                </c:pt>
                <c:pt idx="522">
                  <c:v>2005.24</c:v>
                </c:pt>
                <c:pt idx="523">
                  <c:v>2005.289</c:v>
                </c:pt>
                <c:pt idx="524">
                  <c:v>2005.289</c:v>
                </c:pt>
                <c:pt idx="525">
                  <c:v>2005.289</c:v>
                </c:pt>
                <c:pt idx="526">
                  <c:v>2005.338</c:v>
                </c:pt>
                <c:pt idx="527">
                  <c:v>2005.377</c:v>
                </c:pt>
                <c:pt idx="528">
                  <c:v>2005.432</c:v>
                </c:pt>
                <c:pt idx="529">
                  <c:v>2005.5</c:v>
                </c:pt>
                <c:pt idx="530">
                  <c:v>2005.5519999999999</c:v>
                </c:pt>
                <c:pt idx="531">
                  <c:v>2005.6559999999999</c:v>
                </c:pt>
                <c:pt idx="532">
                  <c:v>2005.7660000000001</c:v>
                </c:pt>
                <c:pt idx="533">
                  <c:v>2005.9110000000001</c:v>
                </c:pt>
                <c:pt idx="534">
                  <c:v>2006.04</c:v>
                </c:pt>
                <c:pt idx="535">
                  <c:v>2006.1489999999999</c:v>
                </c:pt>
                <c:pt idx="536">
                  <c:v>2006.297</c:v>
                </c:pt>
                <c:pt idx="537">
                  <c:v>2006.4069999999999</c:v>
                </c:pt>
                <c:pt idx="538">
                  <c:v>2006.508</c:v>
                </c:pt>
                <c:pt idx="539">
                  <c:v>2006.623</c:v>
                </c:pt>
                <c:pt idx="540">
                  <c:v>2006.623</c:v>
                </c:pt>
                <c:pt idx="541">
                  <c:v>2006.7190000000001</c:v>
                </c:pt>
                <c:pt idx="542">
                  <c:v>2006.7739999999999</c:v>
                </c:pt>
                <c:pt idx="543">
                  <c:v>2006.8150000000001</c:v>
                </c:pt>
                <c:pt idx="544">
                  <c:v>2007.056</c:v>
                </c:pt>
                <c:pt idx="545">
                  <c:v>2007.374</c:v>
                </c:pt>
                <c:pt idx="546">
                  <c:v>2007.44</c:v>
                </c:pt>
                <c:pt idx="547">
                  <c:v>2007.5440000000001</c:v>
                </c:pt>
                <c:pt idx="548">
                  <c:v>2007.61</c:v>
                </c:pt>
                <c:pt idx="549">
                  <c:v>2007.7249999999999</c:v>
                </c:pt>
                <c:pt idx="550">
                  <c:v>2007.826</c:v>
                </c:pt>
                <c:pt idx="551">
                  <c:v>2007.9359999999999</c:v>
                </c:pt>
                <c:pt idx="552">
                  <c:v>2008.0450000000001</c:v>
                </c:pt>
                <c:pt idx="553">
                  <c:v>2008.1679999999999</c:v>
                </c:pt>
                <c:pt idx="554">
                  <c:v>2008.2719999999999</c:v>
                </c:pt>
                <c:pt idx="555">
                  <c:v>2008.3779999999999</c:v>
                </c:pt>
                <c:pt idx="556">
                  <c:v>2008.482</c:v>
                </c:pt>
                <c:pt idx="557">
                  <c:v>2008.575</c:v>
                </c:pt>
                <c:pt idx="558">
                  <c:v>2008.654</c:v>
                </c:pt>
                <c:pt idx="559">
                  <c:v>2008.807</c:v>
                </c:pt>
                <c:pt idx="560">
                  <c:v>2008.925</c:v>
                </c:pt>
                <c:pt idx="561">
                  <c:v>2009.0340000000001</c:v>
                </c:pt>
                <c:pt idx="562">
                  <c:v>2009.116</c:v>
                </c:pt>
                <c:pt idx="563">
                  <c:v>2009.232</c:v>
                </c:pt>
                <c:pt idx="564">
                  <c:v>2009.3440000000001</c:v>
                </c:pt>
                <c:pt idx="565">
                  <c:v>2009.38</c:v>
                </c:pt>
                <c:pt idx="566">
                  <c:v>2009.421</c:v>
                </c:pt>
                <c:pt idx="567">
                  <c:v>2009.5409999999999</c:v>
                </c:pt>
                <c:pt idx="568">
                  <c:v>2009.596</c:v>
                </c:pt>
                <c:pt idx="569">
                  <c:v>2009.67</c:v>
                </c:pt>
                <c:pt idx="570">
                  <c:v>2009.7059999999999</c:v>
                </c:pt>
                <c:pt idx="571">
                  <c:v>2009.818</c:v>
                </c:pt>
                <c:pt idx="572">
                  <c:v>2009.8620000000001</c:v>
                </c:pt>
                <c:pt idx="573">
                  <c:v>2009.8969999999999</c:v>
                </c:pt>
                <c:pt idx="574">
                  <c:v>2010.067</c:v>
                </c:pt>
                <c:pt idx="575">
                  <c:v>2010.3030000000001</c:v>
                </c:pt>
                <c:pt idx="576">
                  <c:v>2010.338</c:v>
                </c:pt>
                <c:pt idx="577">
                  <c:v>2010.434</c:v>
                </c:pt>
                <c:pt idx="578">
                  <c:v>2010.5820000000001</c:v>
                </c:pt>
                <c:pt idx="579">
                  <c:v>2010.675</c:v>
                </c:pt>
                <c:pt idx="580">
                  <c:v>2010.7850000000001</c:v>
                </c:pt>
                <c:pt idx="581">
                  <c:v>2010.8810000000001</c:v>
                </c:pt>
                <c:pt idx="582">
                  <c:v>2010.9190000000001</c:v>
                </c:pt>
                <c:pt idx="583">
                  <c:v>2011.0119999999999</c:v>
                </c:pt>
                <c:pt idx="584">
                  <c:v>2011.0509999999999</c:v>
                </c:pt>
                <c:pt idx="585">
                  <c:v>2011.1579999999999</c:v>
                </c:pt>
                <c:pt idx="586">
                  <c:v>2011.2429999999999</c:v>
                </c:pt>
                <c:pt idx="587">
                  <c:v>2011.3219999999999</c:v>
                </c:pt>
                <c:pt idx="588">
                  <c:v>2011.412</c:v>
                </c:pt>
                <c:pt idx="589">
                  <c:v>2011.527</c:v>
                </c:pt>
                <c:pt idx="590">
                  <c:v>2011.634</c:v>
                </c:pt>
                <c:pt idx="591">
                  <c:v>2011.7329999999999</c:v>
                </c:pt>
                <c:pt idx="592">
                  <c:v>2011.856</c:v>
                </c:pt>
                <c:pt idx="593">
                  <c:v>2011.9739999999999</c:v>
                </c:pt>
                <c:pt idx="594">
                  <c:v>2012.0940000000001</c:v>
                </c:pt>
                <c:pt idx="595">
                  <c:v>2012.2090000000001</c:v>
                </c:pt>
                <c:pt idx="596">
                  <c:v>2012.316</c:v>
                </c:pt>
                <c:pt idx="597">
                  <c:v>2012.4280000000001</c:v>
                </c:pt>
                <c:pt idx="598">
                  <c:v>2012.433</c:v>
                </c:pt>
                <c:pt idx="599">
                  <c:v>2012.4690000000001</c:v>
                </c:pt>
                <c:pt idx="600">
                  <c:v>2012.5039999999999</c:v>
                </c:pt>
                <c:pt idx="601">
                  <c:v>2012.6030000000001</c:v>
                </c:pt>
                <c:pt idx="602">
                  <c:v>2012.6980000000001</c:v>
                </c:pt>
                <c:pt idx="603">
                  <c:v>2012.739</c:v>
                </c:pt>
                <c:pt idx="604">
                  <c:v>2012.7449999999999</c:v>
                </c:pt>
                <c:pt idx="605">
                  <c:v>2012.857</c:v>
                </c:pt>
                <c:pt idx="606">
                  <c:v>2012.9110000000001</c:v>
                </c:pt>
                <c:pt idx="607">
                  <c:v>2012.9960000000001</c:v>
                </c:pt>
                <c:pt idx="608">
                  <c:v>2012.9960000000001</c:v>
                </c:pt>
                <c:pt idx="609">
                  <c:v>2013.114</c:v>
                </c:pt>
                <c:pt idx="610">
                  <c:v>2013.13</c:v>
                </c:pt>
                <c:pt idx="611">
                  <c:v>2013.1659999999999</c:v>
                </c:pt>
                <c:pt idx="612">
                  <c:v>2013.1959999999999</c:v>
                </c:pt>
                <c:pt idx="613">
                  <c:v>2013.232</c:v>
                </c:pt>
                <c:pt idx="614">
                  <c:v>2013.289</c:v>
                </c:pt>
                <c:pt idx="615">
                  <c:v>2013.3689999999999</c:v>
                </c:pt>
                <c:pt idx="616">
                  <c:v>2013.38</c:v>
                </c:pt>
                <c:pt idx="617">
                  <c:v>2013.4670000000001</c:v>
                </c:pt>
                <c:pt idx="618">
                  <c:v>2013.489</c:v>
                </c:pt>
                <c:pt idx="619">
                  <c:v>2013.6559999999999</c:v>
                </c:pt>
                <c:pt idx="620">
                  <c:v>2013.73</c:v>
                </c:pt>
                <c:pt idx="621">
                  <c:v>2013.7380000000001</c:v>
                </c:pt>
                <c:pt idx="622">
                  <c:v>2013.758</c:v>
                </c:pt>
                <c:pt idx="623">
                  <c:v>2013.8320000000001</c:v>
                </c:pt>
                <c:pt idx="624">
                  <c:v>2013.925</c:v>
                </c:pt>
                <c:pt idx="625">
                  <c:v>2014.0429999999999</c:v>
                </c:pt>
                <c:pt idx="626">
                  <c:v>2014.2260000000001</c:v>
                </c:pt>
                <c:pt idx="627">
                  <c:v>2014.2260000000001</c:v>
                </c:pt>
                <c:pt idx="628">
                  <c:v>2014.2639999999999</c:v>
                </c:pt>
                <c:pt idx="629">
                  <c:v>2014.2639999999999</c:v>
                </c:pt>
                <c:pt idx="630">
                  <c:v>2014.3140000000001</c:v>
                </c:pt>
                <c:pt idx="631">
                  <c:v>2014.412</c:v>
                </c:pt>
                <c:pt idx="632">
                  <c:v>2014.5550000000001</c:v>
                </c:pt>
                <c:pt idx="633">
                  <c:v>2014.653</c:v>
                </c:pt>
                <c:pt idx="634">
                  <c:v>2014.7550000000001</c:v>
                </c:pt>
                <c:pt idx="635">
                  <c:v>2014.856</c:v>
                </c:pt>
                <c:pt idx="636">
                  <c:v>2014.9380000000001</c:v>
                </c:pt>
                <c:pt idx="637">
                  <c:v>2014.9549999999999</c:v>
                </c:pt>
                <c:pt idx="638">
                  <c:v>2015.5740000000001</c:v>
                </c:pt>
                <c:pt idx="639">
                  <c:v>2015.5740000000001</c:v>
                </c:pt>
              </c:numCache>
            </c:numRef>
          </c:xVal>
          <c:yVal>
            <c:numRef>
              <c:f>'SH New Zealand D14C'!$J$6:$J$645</c:f>
              <c:numCache>
                <c:formatCode>General</c:formatCode>
                <c:ptCount val="640"/>
                <c:pt idx="0">
                  <c:v>-17.7</c:v>
                </c:pt>
                <c:pt idx="1">
                  <c:v>-10.1</c:v>
                </c:pt>
                <c:pt idx="2">
                  <c:v>-1.4</c:v>
                </c:pt>
                <c:pt idx="3">
                  <c:v>-10.4</c:v>
                </c:pt>
                <c:pt idx="4">
                  <c:v>-4.2</c:v>
                </c:pt>
                <c:pt idx="5">
                  <c:v>-11.8</c:v>
                </c:pt>
                <c:pt idx="6">
                  <c:v>0.1</c:v>
                </c:pt>
                <c:pt idx="7">
                  <c:v>5.6</c:v>
                </c:pt>
                <c:pt idx="8">
                  <c:v>37.799999999999997</c:v>
                </c:pt>
                <c:pt idx="9">
                  <c:v>18.100000000000001</c:v>
                </c:pt>
                <c:pt idx="10">
                  <c:v>10.1</c:v>
                </c:pt>
                <c:pt idx="11">
                  <c:v>13.6</c:v>
                </c:pt>
                <c:pt idx="12">
                  <c:v>18.3</c:v>
                </c:pt>
                <c:pt idx="13">
                  <c:v>24.9</c:v>
                </c:pt>
                <c:pt idx="14">
                  <c:v>39</c:v>
                </c:pt>
                <c:pt idx="15">
                  <c:v>41.5</c:v>
                </c:pt>
                <c:pt idx="16">
                  <c:v>16.600000000000001</c:v>
                </c:pt>
                <c:pt idx="17">
                  <c:v>44.8</c:v>
                </c:pt>
                <c:pt idx="18">
                  <c:v>43.3</c:v>
                </c:pt>
                <c:pt idx="19">
                  <c:v>51.3</c:v>
                </c:pt>
                <c:pt idx="20">
                  <c:v>46.2</c:v>
                </c:pt>
                <c:pt idx="21">
                  <c:v>51.6</c:v>
                </c:pt>
                <c:pt idx="22">
                  <c:v>62</c:v>
                </c:pt>
                <c:pt idx="23">
                  <c:v>67.5</c:v>
                </c:pt>
                <c:pt idx="24">
                  <c:v>76.2</c:v>
                </c:pt>
                <c:pt idx="25">
                  <c:v>77.7</c:v>
                </c:pt>
                <c:pt idx="26">
                  <c:v>81</c:v>
                </c:pt>
                <c:pt idx="27">
                  <c:v>93.9</c:v>
                </c:pt>
                <c:pt idx="28">
                  <c:v>116.9</c:v>
                </c:pt>
                <c:pt idx="29">
                  <c:v>110.1</c:v>
                </c:pt>
                <c:pt idx="30">
                  <c:v>121.1</c:v>
                </c:pt>
                <c:pt idx="31">
                  <c:v>126</c:v>
                </c:pt>
                <c:pt idx="32">
                  <c:v>137.19999999999999</c:v>
                </c:pt>
                <c:pt idx="33">
                  <c:v>132.69999999999999</c:v>
                </c:pt>
                <c:pt idx="34">
                  <c:v>150</c:v>
                </c:pt>
                <c:pt idx="35">
                  <c:v>141.9</c:v>
                </c:pt>
                <c:pt idx="36">
                  <c:v>164.6</c:v>
                </c:pt>
                <c:pt idx="37">
                  <c:v>171.4</c:v>
                </c:pt>
                <c:pt idx="38">
                  <c:v>181.7</c:v>
                </c:pt>
                <c:pt idx="39">
                  <c:v>181.8</c:v>
                </c:pt>
                <c:pt idx="40">
                  <c:v>187.9</c:v>
                </c:pt>
                <c:pt idx="41">
                  <c:v>187.3</c:v>
                </c:pt>
                <c:pt idx="42">
                  <c:v>193.6</c:v>
                </c:pt>
                <c:pt idx="43">
                  <c:v>195.8</c:v>
                </c:pt>
                <c:pt idx="44">
                  <c:v>198.4</c:v>
                </c:pt>
                <c:pt idx="45">
                  <c:v>193.7</c:v>
                </c:pt>
                <c:pt idx="46">
                  <c:v>194.9</c:v>
                </c:pt>
                <c:pt idx="47">
                  <c:v>207.1</c:v>
                </c:pt>
                <c:pt idx="48">
                  <c:v>201.9</c:v>
                </c:pt>
                <c:pt idx="49">
                  <c:v>196.6</c:v>
                </c:pt>
                <c:pt idx="50">
                  <c:v>198.4</c:v>
                </c:pt>
                <c:pt idx="51">
                  <c:v>197.9</c:v>
                </c:pt>
                <c:pt idx="52">
                  <c:v>182.9</c:v>
                </c:pt>
                <c:pt idx="53">
                  <c:v>237.2</c:v>
                </c:pt>
                <c:pt idx="54">
                  <c:v>227.3</c:v>
                </c:pt>
                <c:pt idx="55">
                  <c:v>197.4</c:v>
                </c:pt>
                <c:pt idx="56">
                  <c:v>207.3</c:v>
                </c:pt>
                <c:pt idx="57">
                  <c:v>214.3</c:v>
                </c:pt>
                <c:pt idx="58">
                  <c:v>189.4</c:v>
                </c:pt>
                <c:pt idx="59">
                  <c:v>233.5</c:v>
                </c:pt>
                <c:pt idx="60">
                  <c:v>250.5</c:v>
                </c:pt>
                <c:pt idx="61">
                  <c:v>266.60000000000002</c:v>
                </c:pt>
                <c:pt idx="62">
                  <c:v>265.5</c:v>
                </c:pt>
                <c:pt idx="63">
                  <c:v>269.7</c:v>
                </c:pt>
                <c:pt idx="64">
                  <c:v>266.3</c:v>
                </c:pt>
                <c:pt idx="65">
                  <c:v>280.89999999999998</c:v>
                </c:pt>
                <c:pt idx="66">
                  <c:v>284.3</c:v>
                </c:pt>
                <c:pt idx="67">
                  <c:v>313.2</c:v>
                </c:pt>
                <c:pt idx="68">
                  <c:v>331</c:v>
                </c:pt>
                <c:pt idx="69">
                  <c:v>355.5</c:v>
                </c:pt>
                <c:pt idx="70">
                  <c:v>405.1</c:v>
                </c:pt>
                <c:pt idx="71">
                  <c:v>374.8</c:v>
                </c:pt>
                <c:pt idx="72">
                  <c:v>429.5</c:v>
                </c:pt>
                <c:pt idx="73">
                  <c:v>445.7</c:v>
                </c:pt>
                <c:pt idx="74">
                  <c:v>472.5</c:v>
                </c:pt>
                <c:pt idx="75">
                  <c:v>500.2</c:v>
                </c:pt>
                <c:pt idx="76">
                  <c:v>498.2</c:v>
                </c:pt>
                <c:pt idx="77">
                  <c:v>542.29999999999995</c:v>
                </c:pt>
                <c:pt idx="78">
                  <c:v>567.5</c:v>
                </c:pt>
                <c:pt idx="79">
                  <c:v>506.9</c:v>
                </c:pt>
                <c:pt idx="80">
                  <c:v>621.9</c:v>
                </c:pt>
                <c:pt idx="81">
                  <c:v>615.79999999999995</c:v>
                </c:pt>
                <c:pt idx="82">
                  <c:v>689.4</c:v>
                </c:pt>
                <c:pt idx="83">
                  <c:v>633.6</c:v>
                </c:pt>
                <c:pt idx="84">
                  <c:v>634</c:v>
                </c:pt>
                <c:pt idx="85">
                  <c:v>615.1</c:v>
                </c:pt>
                <c:pt idx="86">
                  <c:v>694.6</c:v>
                </c:pt>
                <c:pt idx="87">
                  <c:v>614.1</c:v>
                </c:pt>
                <c:pt idx="88">
                  <c:v>634.20000000000005</c:v>
                </c:pt>
                <c:pt idx="89">
                  <c:v>625.79999999999995</c:v>
                </c:pt>
                <c:pt idx="90">
                  <c:v>634.4</c:v>
                </c:pt>
                <c:pt idx="91">
                  <c:v>647.29999999999995</c:v>
                </c:pt>
                <c:pt idx="92">
                  <c:v>646.5</c:v>
                </c:pt>
                <c:pt idx="93">
                  <c:v>631.79999999999995</c:v>
                </c:pt>
                <c:pt idx="94">
                  <c:v>622</c:v>
                </c:pt>
                <c:pt idx="95">
                  <c:v>612.4</c:v>
                </c:pt>
                <c:pt idx="96">
                  <c:v>612.1</c:v>
                </c:pt>
                <c:pt idx="97">
                  <c:v>590.9</c:v>
                </c:pt>
                <c:pt idx="98">
                  <c:v>625.29999999999995</c:v>
                </c:pt>
                <c:pt idx="99">
                  <c:v>614.79999999999995</c:v>
                </c:pt>
                <c:pt idx="100">
                  <c:v>614.9</c:v>
                </c:pt>
                <c:pt idx="101">
                  <c:v>627.79999999999995</c:v>
                </c:pt>
                <c:pt idx="102">
                  <c:v>616.4</c:v>
                </c:pt>
                <c:pt idx="103">
                  <c:v>602.9</c:v>
                </c:pt>
                <c:pt idx="104">
                  <c:v>608.9</c:v>
                </c:pt>
                <c:pt idx="105">
                  <c:v>596.5</c:v>
                </c:pt>
                <c:pt idx="106">
                  <c:v>589.29999999999995</c:v>
                </c:pt>
                <c:pt idx="107">
                  <c:v>571.4</c:v>
                </c:pt>
                <c:pt idx="108">
                  <c:v>574.9</c:v>
                </c:pt>
                <c:pt idx="109">
                  <c:v>586</c:v>
                </c:pt>
                <c:pt idx="110">
                  <c:v>579.6</c:v>
                </c:pt>
                <c:pt idx="111">
                  <c:v>583</c:v>
                </c:pt>
                <c:pt idx="112">
                  <c:v>582.5</c:v>
                </c:pt>
                <c:pt idx="113">
                  <c:v>572.79999999999995</c:v>
                </c:pt>
                <c:pt idx="114">
                  <c:v>547.6</c:v>
                </c:pt>
                <c:pt idx="115">
                  <c:v>560.4</c:v>
                </c:pt>
                <c:pt idx="116">
                  <c:v>561.6</c:v>
                </c:pt>
                <c:pt idx="117">
                  <c:v>550.5</c:v>
                </c:pt>
                <c:pt idx="118">
                  <c:v>538.20000000000005</c:v>
                </c:pt>
                <c:pt idx="119">
                  <c:v>535.6</c:v>
                </c:pt>
                <c:pt idx="120">
                  <c:v>531.6</c:v>
                </c:pt>
                <c:pt idx="121">
                  <c:v>532.79999999999995</c:v>
                </c:pt>
                <c:pt idx="122">
                  <c:v>537.70000000000005</c:v>
                </c:pt>
                <c:pt idx="123">
                  <c:v>541.70000000000005</c:v>
                </c:pt>
                <c:pt idx="124">
                  <c:v>541.20000000000005</c:v>
                </c:pt>
                <c:pt idx="125">
                  <c:v>539.6</c:v>
                </c:pt>
                <c:pt idx="126">
                  <c:v>539.1</c:v>
                </c:pt>
                <c:pt idx="127">
                  <c:v>537.70000000000005</c:v>
                </c:pt>
                <c:pt idx="128">
                  <c:v>550.4</c:v>
                </c:pt>
                <c:pt idx="129">
                  <c:v>545.4</c:v>
                </c:pt>
                <c:pt idx="130">
                  <c:v>530.29999999999995</c:v>
                </c:pt>
                <c:pt idx="131">
                  <c:v>539.5</c:v>
                </c:pt>
                <c:pt idx="132">
                  <c:v>525.1</c:v>
                </c:pt>
                <c:pt idx="133">
                  <c:v>526.20000000000005</c:v>
                </c:pt>
                <c:pt idx="134">
                  <c:v>522.70000000000005</c:v>
                </c:pt>
                <c:pt idx="135">
                  <c:v>545</c:v>
                </c:pt>
                <c:pt idx="136">
                  <c:v>531.20000000000005</c:v>
                </c:pt>
                <c:pt idx="137">
                  <c:v>510.2</c:v>
                </c:pt>
                <c:pt idx="138">
                  <c:v>510.2</c:v>
                </c:pt>
                <c:pt idx="139">
                  <c:v>535.29999999999995</c:v>
                </c:pt>
                <c:pt idx="140">
                  <c:v>520.4</c:v>
                </c:pt>
                <c:pt idx="141">
                  <c:v>513.5</c:v>
                </c:pt>
                <c:pt idx="142">
                  <c:v>516.1</c:v>
                </c:pt>
                <c:pt idx="143">
                  <c:v>506</c:v>
                </c:pt>
                <c:pt idx="144">
                  <c:v>497.5</c:v>
                </c:pt>
                <c:pt idx="145">
                  <c:v>508</c:v>
                </c:pt>
                <c:pt idx="146">
                  <c:v>498.6</c:v>
                </c:pt>
                <c:pt idx="147">
                  <c:v>497.5</c:v>
                </c:pt>
                <c:pt idx="148">
                  <c:v>495.6</c:v>
                </c:pt>
                <c:pt idx="149">
                  <c:v>500.6</c:v>
                </c:pt>
                <c:pt idx="150">
                  <c:v>494.7</c:v>
                </c:pt>
                <c:pt idx="151">
                  <c:v>508.3</c:v>
                </c:pt>
                <c:pt idx="152">
                  <c:v>500.9</c:v>
                </c:pt>
                <c:pt idx="153">
                  <c:v>499.6</c:v>
                </c:pt>
                <c:pt idx="154">
                  <c:v>498.9</c:v>
                </c:pt>
                <c:pt idx="155">
                  <c:v>494.3</c:v>
                </c:pt>
                <c:pt idx="156">
                  <c:v>483.4</c:v>
                </c:pt>
                <c:pt idx="157">
                  <c:v>478.8</c:v>
                </c:pt>
                <c:pt idx="158">
                  <c:v>492.6</c:v>
                </c:pt>
                <c:pt idx="159">
                  <c:v>479.3</c:v>
                </c:pt>
                <c:pt idx="160">
                  <c:v>484.5</c:v>
                </c:pt>
                <c:pt idx="161">
                  <c:v>491.6</c:v>
                </c:pt>
                <c:pt idx="162">
                  <c:v>474.8</c:v>
                </c:pt>
                <c:pt idx="163">
                  <c:v>482.3</c:v>
                </c:pt>
                <c:pt idx="164">
                  <c:v>468.1</c:v>
                </c:pt>
                <c:pt idx="165">
                  <c:v>469.5</c:v>
                </c:pt>
                <c:pt idx="166">
                  <c:v>470</c:v>
                </c:pt>
                <c:pt idx="167">
                  <c:v>466</c:v>
                </c:pt>
                <c:pt idx="168">
                  <c:v>450.4</c:v>
                </c:pt>
                <c:pt idx="169">
                  <c:v>450</c:v>
                </c:pt>
                <c:pt idx="170">
                  <c:v>450</c:v>
                </c:pt>
                <c:pt idx="171">
                  <c:v>447.3</c:v>
                </c:pt>
                <c:pt idx="172">
                  <c:v>454.1</c:v>
                </c:pt>
                <c:pt idx="173">
                  <c:v>454</c:v>
                </c:pt>
                <c:pt idx="174">
                  <c:v>442.8</c:v>
                </c:pt>
                <c:pt idx="175">
                  <c:v>435.1</c:v>
                </c:pt>
                <c:pt idx="176">
                  <c:v>427.2</c:v>
                </c:pt>
                <c:pt idx="177">
                  <c:v>415.8</c:v>
                </c:pt>
                <c:pt idx="178">
                  <c:v>426</c:v>
                </c:pt>
                <c:pt idx="179">
                  <c:v>434.3</c:v>
                </c:pt>
                <c:pt idx="180">
                  <c:v>417.3</c:v>
                </c:pt>
                <c:pt idx="181">
                  <c:v>412.8</c:v>
                </c:pt>
                <c:pt idx="182">
                  <c:v>405.1</c:v>
                </c:pt>
                <c:pt idx="183">
                  <c:v>418.7</c:v>
                </c:pt>
                <c:pt idx="184">
                  <c:v>417.4</c:v>
                </c:pt>
                <c:pt idx="185">
                  <c:v>386.9</c:v>
                </c:pt>
                <c:pt idx="186">
                  <c:v>359.6</c:v>
                </c:pt>
                <c:pt idx="187">
                  <c:v>394.4</c:v>
                </c:pt>
                <c:pt idx="188">
                  <c:v>392.4</c:v>
                </c:pt>
                <c:pt idx="189">
                  <c:v>405.1</c:v>
                </c:pt>
                <c:pt idx="190">
                  <c:v>398.7</c:v>
                </c:pt>
                <c:pt idx="191">
                  <c:v>401.8</c:v>
                </c:pt>
                <c:pt idx="192">
                  <c:v>393.7</c:v>
                </c:pt>
                <c:pt idx="193">
                  <c:v>396.3</c:v>
                </c:pt>
                <c:pt idx="194">
                  <c:v>399</c:v>
                </c:pt>
                <c:pt idx="195">
                  <c:v>400.6</c:v>
                </c:pt>
                <c:pt idx="196">
                  <c:v>397.6</c:v>
                </c:pt>
                <c:pt idx="197">
                  <c:v>389.2</c:v>
                </c:pt>
                <c:pt idx="198">
                  <c:v>384.4</c:v>
                </c:pt>
                <c:pt idx="199">
                  <c:v>377.4</c:v>
                </c:pt>
                <c:pt idx="200">
                  <c:v>378.2</c:v>
                </c:pt>
                <c:pt idx="201">
                  <c:v>367.6</c:v>
                </c:pt>
                <c:pt idx="202">
                  <c:v>354</c:v>
                </c:pt>
                <c:pt idx="203">
                  <c:v>365.4</c:v>
                </c:pt>
                <c:pt idx="204">
                  <c:v>363.9</c:v>
                </c:pt>
                <c:pt idx="205">
                  <c:v>370.8</c:v>
                </c:pt>
                <c:pt idx="206">
                  <c:v>373.4</c:v>
                </c:pt>
                <c:pt idx="207">
                  <c:v>368.1</c:v>
                </c:pt>
                <c:pt idx="208">
                  <c:v>366.6</c:v>
                </c:pt>
                <c:pt idx="209">
                  <c:v>346</c:v>
                </c:pt>
                <c:pt idx="210">
                  <c:v>359.6</c:v>
                </c:pt>
                <c:pt idx="211">
                  <c:v>361</c:v>
                </c:pt>
                <c:pt idx="212">
                  <c:v>365.1</c:v>
                </c:pt>
                <c:pt idx="213">
                  <c:v>343.3</c:v>
                </c:pt>
                <c:pt idx="214">
                  <c:v>344.3</c:v>
                </c:pt>
                <c:pt idx="215">
                  <c:v>346.5</c:v>
                </c:pt>
                <c:pt idx="216">
                  <c:v>329.7</c:v>
                </c:pt>
                <c:pt idx="217">
                  <c:v>332.9</c:v>
                </c:pt>
                <c:pt idx="218">
                  <c:v>347.2</c:v>
                </c:pt>
                <c:pt idx="219">
                  <c:v>335.5</c:v>
                </c:pt>
                <c:pt idx="220">
                  <c:v>332.9</c:v>
                </c:pt>
                <c:pt idx="221">
                  <c:v>335.5</c:v>
                </c:pt>
                <c:pt idx="222">
                  <c:v>332.6</c:v>
                </c:pt>
                <c:pt idx="223">
                  <c:v>323.7</c:v>
                </c:pt>
                <c:pt idx="224">
                  <c:v>317.7</c:v>
                </c:pt>
                <c:pt idx="225">
                  <c:v>322</c:v>
                </c:pt>
                <c:pt idx="226">
                  <c:v>325.10000000000002</c:v>
                </c:pt>
                <c:pt idx="227">
                  <c:v>314.7</c:v>
                </c:pt>
                <c:pt idx="228">
                  <c:v>310.5</c:v>
                </c:pt>
                <c:pt idx="229">
                  <c:v>314.89999999999998</c:v>
                </c:pt>
                <c:pt idx="230">
                  <c:v>308.89999999999998</c:v>
                </c:pt>
                <c:pt idx="231">
                  <c:v>309</c:v>
                </c:pt>
                <c:pt idx="232">
                  <c:v>321.3</c:v>
                </c:pt>
                <c:pt idx="233">
                  <c:v>308.10000000000002</c:v>
                </c:pt>
                <c:pt idx="234">
                  <c:v>310.39999999999998</c:v>
                </c:pt>
                <c:pt idx="235">
                  <c:v>302.89999999999998</c:v>
                </c:pt>
                <c:pt idx="236">
                  <c:v>304.3</c:v>
                </c:pt>
                <c:pt idx="237">
                  <c:v>296.3</c:v>
                </c:pt>
                <c:pt idx="238">
                  <c:v>292.39999999999998</c:v>
                </c:pt>
                <c:pt idx="239">
                  <c:v>298.7</c:v>
                </c:pt>
                <c:pt idx="240">
                  <c:v>284</c:v>
                </c:pt>
                <c:pt idx="241">
                  <c:v>282.89999999999998</c:v>
                </c:pt>
                <c:pt idx="242">
                  <c:v>303.7</c:v>
                </c:pt>
                <c:pt idx="243">
                  <c:v>276.60000000000002</c:v>
                </c:pt>
                <c:pt idx="244">
                  <c:v>282.5</c:v>
                </c:pt>
                <c:pt idx="245">
                  <c:v>289.10000000000002</c:v>
                </c:pt>
                <c:pt idx="246">
                  <c:v>277.7</c:v>
                </c:pt>
                <c:pt idx="247">
                  <c:v>279.5</c:v>
                </c:pt>
                <c:pt idx="248">
                  <c:v>281.5</c:v>
                </c:pt>
                <c:pt idx="249">
                  <c:v>274.39999999999998</c:v>
                </c:pt>
                <c:pt idx="250">
                  <c:v>278.2</c:v>
                </c:pt>
                <c:pt idx="251">
                  <c:v>282.7</c:v>
                </c:pt>
                <c:pt idx="252">
                  <c:v>272.89999999999998</c:v>
                </c:pt>
                <c:pt idx="253">
                  <c:v>268.60000000000002</c:v>
                </c:pt>
                <c:pt idx="254">
                  <c:v>266</c:v>
                </c:pt>
                <c:pt idx="255">
                  <c:v>260.89999999999998</c:v>
                </c:pt>
                <c:pt idx="256">
                  <c:v>264.10000000000002</c:v>
                </c:pt>
                <c:pt idx="257">
                  <c:v>271</c:v>
                </c:pt>
                <c:pt idx="258">
                  <c:v>263.39999999999998</c:v>
                </c:pt>
                <c:pt idx="259">
                  <c:v>259.60000000000002</c:v>
                </c:pt>
                <c:pt idx="260">
                  <c:v>258</c:v>
                </c:pt>
                <c:pt idx="261">
                  <c:v>256.89999999999998</c:v>
                </c:pt>
                <c:pt idx="262">
                  <c:v>254.7</c:v>
                </c:pt>
                <c:pt idx="263">
                  <c:v>254.8</c:v>
                </c:pt>
                <c:pt idx="264">
                  <c:v>245.2</c:v>
                </c:pt>
                <c:pt idx="265">
                  <c:v>248.5</c:v>
                </c:pt>
                <c:pt idx="266">
                  <c:v>249.1</c:v>
                </c:pt>
                <c:pt idx="267">
                  <c:v>241.2</c:v>
                </c:pt>
                <c:pt idx="268">
                  <c:v>244.1</c:v>
                </c:pt>
                <c:pt idx="269">
                  <c:v>235.6</c:v>
                </c:pt>
                <c:pt idx="270">
                  <c:v>233.6</c:v>
                </c:pt>
                <c:pt idx="271">
                  <c:v>227.4</c:v>
                </c:pt>
                <c:pt idx="272">
                  <c:v>233.9</c:v>
                </c:pt>
                <c:pt idx="273">
                  <c:v>235.6</c:v>
                </c:pt>
                <c:pt idx="274">
                  <c:v>234.9</c:v>
                </c:pt>
                <c:pt idx="275">
                  <c:v>221.1</c:v>
                </c:pt>
                <c:pt idx="276">
                  <c:v>217.5</c:v>
                </c:pt>
                <c:pt idx="277">
                  <c:v>230.3</c:v>
                </c:pt>
                <c:pt idx="278">
                  <c:v>214.1</c:v>
                </c:pt>
                <c:pt idx="279">
                  <c:v>214.6</c:v>
                </c:pt>
                <c:pt idx="280">
                  <c:v>238.1</c:v>
                </c:pt>
                <c:pt idx="281">
                  <c:v>208.1</c:v>
                </c:pt>
                <c:pt idx="282">
                  <c:v>206.9</c:v>
                </c:pt>
                <c:pt idx="283">
                  <c:v>202.6</c:v>
                </c:pt>
                <c:pt idx="284">
                  <c:v>216.8</c:v>
                </c:pt>
                <c:pt idx="285">
                  <c:v>207.1</c:v>
                </c:pt>
                <c:pt idx="286">
                  <c:v>210</c:v>
                </c:pt>
                <c:pt idx="287">
                  <c:v>201.4</c:v>
                </c:pt>
                <c:pt idx="288">
                  <c:v>216.2</c:v>
                </c:pt>
                <c:pt idx="289">
                  <c:v>212.5</c:v>
                </c:pt>
                <c:pt idx="290">
                  <c:v>202.8</c:v>
                </c:pt>
                <c:pt idx="291">
                  <c:v>191.9</c:v>
                </c:pt>
                <c:pt idx="292">
                  <c:v>203.7</c:v>
                </c:pt>
                <c:pt idx="293">
                  <c:v>205.3</c:v>
                </c:pt>
                <c:pt idx="294">
                  <c:v>194.8</c:v>
                </c:pt>
                <c:pt idx="295">
                  <c:v>204.6</c:v>
                </c:pt>
                <c:pt idx="296">
                  <c:v>203.4</c:v>
                </c:pt>
                <c:pt idx="297">
                  <c:v>190.9</c:v>
                </c:pt>
                <c:pt idx="298">
                  <c:v>199.5</c:v>
                </c:pt>
                <c:pt idx="299">
                  <c:v>189.2</c:v>
                </c:pt>
                <c:pt idx="300">
                  <c:v>183.6</c:v>
                </c:pt>
                <c:pt idx="301">
                  <c:v>195.6</c:v>
                </c:pt>
                <c:pt idx="302">
                  <c:v>194.6</c:v>
                </c:pt>
                <c:pt idx="303">
                  <c:v>188.4</c:v>
                </c:pt>
                <c:pt idx="304">
                  <c:v>186.9</c:v>
                </c:pt>
                <c:pt idx="305">
                  <c:v>200.6</c:v>
                </c:pt>
                <c:pt idx="306">
                  <c:v>193.9</c:v>
                </c:pt>
                <c:pt idx="307">
                  <c:v>190.9</c:v>
                </c:pt>
                <c:pt idx="308">
                  <c:v>189.3</c:v>
                </c:pt>
                <c:pt idx="309">
                  <c:v>186.5</c:v>
                </c:pt>
                <c:pt idx="310">
                  <c:v>180.7</c:v>
                </c:pt>
                <c:pt idx="311">
                  <c:v>187</c:v>
                </c:pt>
                <c:pt idx="312">
                  <c:v>185.8</c:v>
                </c:pt>
                <c:pt idx="313">
                  <c:v>176.2</c:v>
                </c:pt>
                <c:pt idx="314">
                  <c:v>181.3</c:v>
                </c:pt>
                <c:pt idx="315">
                  <c:v>176.8</c:v>
                </c:pt>
                <c:pt idx="316">
                  <c:v>173.4</c:v>
                </c:pt>
                <c:pt idx="317">
                  <c:v>172.1</c:v>
                </c:pt>
                <c:pt idx="318">
                  <c:v>175.7</c:v>
                </c:pt>
                <c:pt idx="319">
                  <c:v>176</c:v>
                </c:pt>
                <c:pt idx="320">
                  <c:v>168</c:v>
                </c:pt>
                <c:pt idx="321">
                  <c:v>167.3</c:v>
                </c:pt>
                <c:pt idx="322">
                  <c:v>178.5</c:v>
                </c:pt>
                <c:pt idx="323">
                  <c:v>171.7</c:v>
                </c:pt>
                <c:pt idx="324">
                  <c:v>178.7</c:v>
                </c:pt>
                <c:pt idx="325">
                  <c:v>169.4</c:v>
                </c:pt>
                <c:pt idx="326">
                  <c:v>175.7</c:v>
                </c:pt>
                <c:pt idx="327">
                  <c:v>167.5</c:v>
                </c:pt>
                <c:pt idx="328">
                  <c:v>162.4</c:v>
                </c:pt>
                <c:pt idx="329">
                  <c:v>164.7</c:v>
                </c:pt>
                <c:pt idx="330">
                  <c:v>163</c:v>
                </c:pt>
                <c:pt idx="331">
                  <c:v>160.6</c:v>
                </c:pt>
                <c:pt idx="332">
                  <c:v>164.7</c:v>
                </c:pt>
                <c:pt idx="333">
                  <c:v>160.69999999999999</c:v>
                </c:pt>
                <c:pt idx="334">
                  <c:v>164.8</c:v>
                </c:pt>
                <c:pt idx="335">
                  <c:v>160.6</c:v>
                </c:pt>
                <c:pt idx="336">
                  <c:v>145.9</c:v>
                </c:pt>
                <c:pt idx="337">
                  <c:v>156</c:v>
                </c:pt>
                <c:pt idx="338">
                  <c:v>156.6</c:v>
                </c:pt>
                <c:pt idx="339">
                  <c:v>156.1</c:v>
                </c:pt>
                <c:pt idx="340">
                  <c:v>161.19999999999999</c:v>
                </c:pt>
                <c:pt idx="341">
                  <c:v>154.30000000000001</c:v>
                </c:pt>
                <c:pt idx="342">
                  <c:v>154.1</c:v>
                </c:pt>
                <c:pt idx="343">
                  <c:v>159</c:v>
                </c:pt>
                <c:pt idx="344">
                  <c:v>154.5</c:v>
                </c:pt>
                <c:pt idx="345">
                  <c:v>148.80000000000001</c:v>
                </c:pt>
                <c:pt idx="346">
                  <c:v>147.30000000000001</c:v>
                </c:pt>
                <c:pt idx="347">
                  <c:v>149.19999999999999</c:v>
                </c:pt>
                <c:pt idx="348">
                  <c:v>148.19999999999999</c:v>
                </c:pt>
                <c:pt idx="349">
                  <c:v>148.19999999999999</c:v>
                </c:pt>
                <c:pt idx="350">
                  <c:v>148.80000000000001</c:v>
                </c:pt>
                <c:pt idx="351">
                  <c:v>140.80000000000001</c:v>
                </c:pt>
                <c:pt idx="352">
                  <c:v>150.80000000000001</c:v>
                </c:pt>
                <c:pt idx="353">
                  <c:v>145.6</c:v>
                </c:pt>
                <c:pt idx="354">
                  <c:v>145.19999999999999</c:v>
                </c:pt>
                <c:pt idx="355">
                  <c:v>143.9</c:v>
                </c:pt>
                <c:pt idx="356">
                  <c:v>138</c:v>
                </c:pt>
                <c:pt idx="357">
                  <c:v>144.69999999999999</c:v>
                </c:pt>
                <c:pt idx="358">
                  <c:v>138.30000000000001</c:v>
                </c:pt>
                <c:pt idx="359">
                  <c:v>140.69999999999999</c:v>
                </c:pt>
                <c:pt idx="360">
                  <c:v>140</c:v>
                </c:pt>
                <c:pt idx="361">
                  <c:v>134.69999999999999</c:v>
                </c:pt>
                <c:pt idx="362">
                  <c:v>132.6</c:v>
                </c:pt>
                <c:pt idx="363">
                  <c:v>134.9</c:v>
                </c:pt>
                <c:pt idx="364">
                  <c:v>125.6</c:v>
                </c:pt>
                <c:pt idx="365">
                  <c:v>129.1</c:v>
                </c:pt>
                <c:pt idx="366">
                  <c:v>133.5</c:v>
                </c:pt>
                <c:pt idx="367">
                  <c:v>118.9</c:v>
                </c:pt>
                <c:pt idx="368">
                  <c:v>132.5</c:v>
                </c:pt>
                <c:pt idx="369">
                  <c:v>127.1</c:v>
                </c:pt>
                <c:pt idx="370">
                  <c:v>131.5</c:v>
                </c:pt>
                <c:pt idx="371">
                  <c:v>125.6</c:v>
                </c:pt>
                <c:pt idx="372">
                  <c:v>121.3</c:v>
                </c:pt>
                <c:pt idx="373">
                  <c:v>128.5</c:v>
                </c:pt>
                <c:pt idx="374">
                  <c:v>124.7</c:v>
                </c:pt>
                <c:pt idx="375">
                  <c:v>128.4</c:v>
                </c:pt>
                <c:pt idx="376">
                  <c:v>127.4</c:v>
                </c:pt>
                <c:pt idx="377">
                  <c:v>115.7</c:v>
                </c:pt>
                <c:pt idx="378">
                  <c:v>118.1</c:v>
                </c:pt>
                <c:pt idx="379">
                  <c:v>113.7</c:v>
                </c:pt>
                <c:pt idx="380">
                  <c:v>119.3</c:v>
                </c:pt>
                <c:pt idx="381">
                  <c:v>107.3</c:v>
                </c:pt>
                <c:pt idx="382">
                  <c:v>113.2</c:v>
                </c:pt>
                <c:pt idx="383">
                  <c:v>111.7</c:v>
                </c:pt>
                <c:pt idx="384">
                  <c:v>118.7</c:v>
                </c:pt>
                <c:pt idx="385">
                  <c:v>113.7</c:v>
                </c:pt>
                <c:pt idx="386">
                  <c:v>118</c:v>
                </c:pt>
                <c:pt idx="387">
                  <c:v>122.5</c:v>
                </c:pt>
                <c:pt idx="388">
                  <c:v>116.8</c:v>
                </c:pt>
                <c:pt idx="389">
                  <c:v>108.5</c:v>
                </c:pt>
                <c:pt idx="390">
                  <c:v>116</c:v>
                </c:pt>
                <c:pt idx="391">
                  <c:v>108.8</c:v>
                </c:pt>
                <c:pt idx="392">
                  <c:v>107.1</c:v>
                </c:pt>
                <c:pt idx="393">
                  <c:v>110.9</c:v>
                </c:pt>
                <c:pt idx="394">
                  <c:v>116.2</c:v>
                </c:pt>
                <c:pt idx="395">
                  <c:v>115.7</c:v>
                </c:pt>
                <c:pt idx="396">
                  <c:v>111.8</c:v>
                </c:pt>
                <c:pt idx="397">
                  <c:v>108.4</c:v>
                </c:pt>
                <c:pt idx="398">
                  <c:v>109.7</c:v>
                </c:pt>
                <c:pt idx="399">
                  <c:v>108.6</c:v>
                </c:pt>
                <c:pt idx="400">
                  <c:v>123.5</c:v>
                </c:pt>
                <c:pt idx="401">
                  <c:v>116.1</c:v>
                </c:pt>
                <c:pt idx="402">
                  <c:v>118.5</c:v>
                </c:pt>
                <c:pt idx="403">
                  <c:v>113.1</c:v>
                </c:pt>
                <c:pt idx="404">
                  <c:v>111.9</c:v>
                </c:pt>
                <c:pt idx="405">
                  <c:v>114.3</c:v>
                </c:pt>
                <c:pt idx="406">
                  <c:v>100.7</c:v>
                </c:pt>
                <c:pt idx="407">
                  <c:v>110.9</c:v>
                </c:pt>
                <c:pt idx="408">
                  <c:v>114.2</c:v>
                </c:pt>
                <c:pt idx="409">
                  <c:v>103</c:v>
                </c:pt>
                <c:pt idx="410">
                  <c:v>101.1</c:v>
                </c:pt>
                <c:pt idx="411">
                  <c:v>103.1</c:v>
                </c:pt>
                <c:pt idx="412">
                  <c:v>96.1</c:v>
                </c:pt>
                <c:pt idx="413">
                  <c:v>78.2</c:v>
                </c:pt>
                <c:pt idx="414">
                  <c:v>89.3</c:v>
                </c:pt>
                <c:pt idx="415">
                  <c:v>99.9</c:v>
                </c:pt>
                <c:pt idx="416">
                  <c:v>94.8</c:v>
                </c:pt>
                <c:pt idx="417">
                  <c:v>94.2</c:v>
                </c:pt>
                <c:pt idx="418">
                  <c:v>92.3</c:v>
                </c:pt>
                <c:pt idx="419">
                  <c:v>101.2</c:v>
                </c:pt>
                <c:pt idx="420">
                  <c:v>87.4</c:v>
                </c:pt>
                <c:pt idx="421">
                  <c:v>92.9</c:v>
                </c:pt>
                <c:pt idx="422">
                  <c:v>91</c:v>
                </c:pt>
                <c:pt idx="423">
                  <c:v>86.7</c:v>
                </c:pt>
                <c:pt idx="424">
                  <c:v>95.5</c:v>
                </c:pt>
                <c:pt idx="425">
                  <c:v>76.400000000000006</c:v>
                </c:pt>
                <c:pt idx="426">
                  <c:v>94</c:v>
                </c:pt>
                <c:pt idx="427">
                  <c:v>85</c:v>
                </c:pt>
                <c:pt idx="428">
                  <c:v>87.7</c:v>
                </c:pt>
                <c:pt idx="429">
                  <c:v>89.3</c:v>
                </c:pt>
                <c:pt idx="430">
                  <c:v>80.7</c:v>
                </c:pt>
                <c:pt idx="431">
                  <c:v>82</c:v>
                </c:pt>
                <c:pt idx="432">
                  <c:v>90.8</c:v>
                </c:pt>
                <c:pt idx="433">
                  <c:v>80.099999999999994</c:v>
                </c:pt>
                <c:pt idx="434">
                  <c:v>75.900000000000006</c:v>
                </c:pt>
                <c:pt idx="435">
                  <c:v>90.1</c:v>
                </c:pt>
                <c:pt idx="436">
                  <c:v>93.8</c:v>
                </c:pt>
                <c:pt idx="437">
                  <c:v>88.8</c:v>
                </c:pt>
                <c:pt idx="438">
                  <c:v>91.1</c:v>
                </c:pt>
                <c:pt idx="439">
                  <c:v>96.4</c:v>
                </c:pt>
                <c:pt idx="440">
                  <c:v>78.2</c:v>
                </c:pt>
                <c:pt idx="441">
                  <c:v>92.3</c:v>
                </c:pt>
                <c:pt idx="442">
                  <c:v>86</c:v>
                </c:pt>
                <c:pt idx="443">
                  <c:v>85.5</c:v>
                </c:pt>
                <c:pt idx="444">
                  <c:v>92.8</c:v>
                </c:pt>
                <c:pt idx="445">
                  <c:v>91.5</c:v>
                </c:pt>
                <c:pt idx="446">
                  <c:v>77.5</c:v>
                </c:pt>
                <c:pt idx="447">
                  <c:v>77.3</c:v>
                </c:pt>
                <c:pt idx="448">
                  <c:v>83.1</c:v>
                </c:pt>
                <c:pt idx="449">
                  <c:v>75.7</c:v>
                </c:pt>
                <c:pt idx="450">
                  <c:v>85</c:v>
                </c:pt>
                <c:pt idx="451">
                  <c:v>85.6</c:v>
                </c:pt>
                <c:pt idx="452">
                  <c:v>80</c:v>
                </c:pt>
                <c:pt idx="453">
                  <c:v>80.5</c:v>
                </c:pt>
                <c:pt idx="454">
                  <c:v>91</c:v>
                </c:pt>
                <c:pt idx="455">
                  <c:v>78.7</c:v>
                </c:pt>
                <c:pt idx="456">
                  <c:v>94.9</c:v>
                </c:pt>
                <c:pt idx="457">
                  <c:v>91.3</c:v>
                </c:pt>
                <c:pt idx="458">
                  <c:v>79</c:v>
                </c:pt>
                <c:pt idx="459">
                  <c:v>91.7</c:v>
                </c:pt>
                <c:pt idx="460">
                  <c:v>89.8</c:v>
                </c:pt>
                <c:pt idx="461">
                  <c:v>94.1</c:v>
                </c:pt>
                <c:pt idx="462">
                  <c:v>88</c:v>
                </c:pt>
                <c:pt idx="463">
                  <c:v>85.1</c:v>
                </c:pt>
                <c:pt idx="464">
                  <c:v>78.599999999999994</c:v>
                </c:pt>
                <c:pt idx="465">
                  <c:v>83.1</c:v>
                </c:pt>
                <c:pt idx="466">
                  <c:v>80.599999999999994</c:v>
                </c:pt>
                <c:pt idx="467">
                  <c:v>84.4</c:v>
                </c:pt>
                <c:pt idx="468">
                  <c:v>79.599999999999994</c:v>
                </c:pt>
                <c:pt idx="469">
                  <c:v>87.2</c:v>
                </c:pt>
                <c:pt idx="470">
                  <c:v>82.5</c:v>
                </c:pt>
                <c:pt idx="471">
                  <c:v>83</c:v>
                </c:pt>
                <c:pt idx="472">
                  <c:v>84.8</c:v>
                </c:pt>
                <c:pt idx="473">
                  <c:v>81</c:v>
                </c:pt>
                <c:pt idx="474">
                  <c:v>86.3</c:v>
                </c:pt>
                <c:pt idx="475">
                  <c:v>80.8</c:v>
                </c:pt>
                <c:pt idx="476">
                  <c:v>82.7</c:v>
                </c:pt>
                <c:pt idx="477">
                  <c:v>76.599999999999994</c:v>
                </c:pt>
                <c:pt idx="478">
                  <c:v>82.5</c:v>
                </c:pt>
                <c:pt idx="479">
                  <c:v>86</c:v>
                </c:pt>
                <c:pt idx="480">
                  <c:v>75.3</c:v>
                </c:pt>
                <c:pt idx="481">
                  <c:v>81.2</c:v>
                </c:pt>
                <c:pt idx="482">
                  <c:v>81.8</c:v>
                </c:pt>
                <c:pt idx="483">
                  <c:v>79.3</c:v>
                </c:pt>
                <c:pt idx="484">
                  <c:v>81.2</c:v>
                </c:pt>
                <c:pt idx="485">
                  <c:v>89.3</c:v>
                </c:pt>
                <c:pt idx="486">
                  <c:v>86.9</c:v>
                </c:pt>
                <c:pt idx="487">
                  <c:v>82.2</c:v>
                </c:pt>
                <c:pt idx="488">
                  <c:v>78.599999999999994</c:v>
                </c:pt>
                <c:pt idx="489">
                  <c:v>91.1</c:v>
                </c:pt>
                <c:pt idx="490">
                  <c:v>87.7</c:v>
                </c:pt>
                <c:pt idx="491">
                  <c:v>80.099999999999994</c:v>
                </c:pt>
                <c:pt idx="492">
                  <c:v>84.2</c:v>
                </c:pt>
                <c:pt idx="493">
                  <c:v>77.099999999999994</c:v>
                </c:pt>
                <c:pt idx="494">
                  <c:v>80.099999999999994</c:v>
                </c:pt>
                <c:pt idx="495">
                  <c:v>73.5</c:v>
                </c:pt>
                <c:pt idx="496">
                  <c:v>78.7</c:v>
                </c:pt>
                <c:pt idx="497">
                  <c:v>73.5</c:v>
                </c:pt>
                <c:pt idx="498">
                  <c:v>74.8</c:v>
                </c:pt>
                <c:pt idx="499">
                  <c:v>74.099999999999994</c:v>
                </c:pt>
                <c:pt idx="500">
                  <c:v>81.2</c:v>
                </c:pt>
                <c:pt idx="501">
                  <c:v>70</c:v>
                </c:pt>
                <c:pt idx="502">
                  <c:v>72.8</c:v>
                </c:pt>
                <c:pt idx="503">
                  <c:v>72</c:v>
                </c:pt>
                <c:pt idx="504">
                  <c:v>66.7</c:v>
                </c:pt>
                <c:pt idx="505">
                  <c:v>85.4</c:v>
                </c:pt>
                <c:pt idx="506">
                  <c:v>71.2</c:v>
                </c:pt>
                <c:pt idx="507">
                  <c:v>69.099999999999994</c:v>
                </c:pt>
                <c:pt idx="508">
                  <c:v>69.099999999999994</c:v>
                </c:pt>
                <c:pt idx="509">
                  <c:v>71.099999999999994</c:v>
                </c:pt>
                <c:pt idx="510">
                  <c:v>82.1</c:v>
                </c:pt>
                <c:pt idx="511">
                  <c:v>71.5</c:v>
                </c:pt>
                <c:pt idx="512">
                  <c:v>73.8</c:v>
                </c:pt>
                <c:pt idx="513">
                  <c:v>69.5</c:v>
                </c:pt>
                <c:pt idx="514">
                  <c:v>71</c:v>
                </c:pt>
                <c:pt idx="515">
                  <c:v>63.8</c:v>
                </c:pt>
                <c:pt idx="516">
                  <c:v>65.5</c:v>
                </c:pt>
                <c:pt idx="517">
                  <c:v>73.2</c:v>
                </c:pt>
                <c:pt idx="518">
                  <c:v>68.900000000000006</c:v>
                </c:pt>
                <c:pt idx="519">
                  <c:v>63</c:v>
                </c:pt>
                <c:pt idx="520">
                  <c:v>68.900000000000006</c:v>
                </c:pt>
                <c:pt idx="521">
                  <c:v>69.400000000000006</c:v>
                </c:pt>
                <c:pt idx="522">
                  <c:v>76.3</c:v>
                </c:pt>
                <c:pt idx="523">
                  <c:v>65.099999999999994</c:v>
                </c:pt>
                <c:pt idx="524">
                  <c:v>80.3</c:v>
                </c:pt>
                <c:pt idx="525">
                  <c:v>77.2</c:v>
                </c:pt>
                <c:pt idx="526">
                  <c:v>72.2</c:v>
                </c:pt>
                <c:pt idx="527">
                  <c:v>70.2</c:v>
                </c:pt>
                <c:pt idx="528">
                  <c:v>65.400000000000006</c:v>
                </c:pt>
                <c:pt idx="529">
                  <c:v>67</c:v>
                </c:pt>
                <c:pt idx="530">
                  <c:v>64</c:v>
                </c:pt>
                <c:pt idx="531">
                  <c:v>66.8</c:v>
                </c:pt>
                <c:pt idx="532">
                  <c:v>65</c:v>
                </c:pt>
                <c:pt idx="533">
                  <c:v>61.2</c:v>
                </c:pt>
                <c:pt idx="534">
                  <c:v>62.1</c:v>
                </c:pt>
                <c:pt idx="535">
                  <c:v>59.2</c:v>
                </c:pt>
                <c:pt idx="536">
                  <c:v>60.4</c:v>
                </c:pt>
                <c:pt idx="537">
                  <c:v>58.4</c:v>
                </c:pt>
                <c:pt idx="538">
                  <c:v>57.3</c:v>
                </c:pt>
                <c:pt idx="539">
                  <c:v>60.7</c:v>
                </c:pt>
                <c:pt idx="540">
                  <c:v>55.5</c:v>
                </c:pt>
                <c:pt idx="541">
                  <c:v>59.5</c:v>
                </c:pt>
                <c:pt idx="542">
                  <c:v>64.3</c:v>
                </c:pt>
                <c:pt idx="543">
                  <c:v>60.7</c:v>
                </c:pt>
                <c:pt idx="544">
                  <c:v>55.8</c:v>
                </c:pt>
                <c:pt idx="545">
                  <c:v>57.1</c:v>
                </c:pt>
                <c:pt idx="546">
                  <c:v>59.4</c:v>
                </c:pt>
                <c:pt idx="547">
                  <c:v>54.6</c:v>
                </c:pt>
                <c:pt idx="548">
                  <c:v>57.8</c:v>
                </c:pt>
                <c:pt idx="549">
                  <c:v>57.5</c:v>
                </c:pt>
                <c:pt idx="550">
                  <c:v>57.1</c:v>
                </c:pt>
                <c:pt idx="551">
                  <c:v>58.1</c:v>
                </c:pt>
                <c:pt idx="552">
                  <c:v>54</c:v>
                </c:pt>
                <c:pt idx="553">
                  <c:v>56.6</c:v>
                </c:pt>
                <c:pt idx="554">
                  <c:v>51</c:v>
                </c:pt>
                <c:pt idx="555">
                  <c:v>52.4</c:v>
                </c:pt>
                <c:pt idx="556">
                  <c:v>50.7</c:v>
                </c:pt>
                <c:pt idx="557">
                  <c:v>54.9</c:v>
                </c:pt>
                <c:pt idx="558">
                  <c:v>53.3</c:v>
                </c:pt>
                <c:pt idx="559">
                  <c:v>49.9</c:v>
                </c:pt>
                <c:pt idx="560">
                  <c:v>51.1</c:v>
                </c:pt>
                <c:pt idx="561">
                  <c:v>50.5</c:v>
                </c:pt>
                <c:pt idx="562">
                  <c:v>51.6</c:v>
                </c:pt>
                <c:pt idx="563">
                  <c:v>51.9</c:v>
                </c:pt>
                <c:pt idx="564">
                  <c:v>48.6</c:v>
                </c:pt>
                <c:pt idx="565">
                  <c:v>51</c:v>
                </c:pt>
                <c:pt idx="566">
                  <c:v>52.1</c:v>
                </c:pt>
                <c:pt idx="567">
                  <c:v>49.5</c:v>
                </c:pt>
                <c:pt idx="568">
                  <c:v>46.6</c:v>
                </c:pt>
                <c:pt idx="569">
                  <c:v>48.3</c:v>
                </c:pt>
                <c:pt idx="570">
                  <c:v>49.4</c:v>
                </c:pt>
                <c:pt idx="571">
                  <c:v>52.4</c:v>
                </c:pt>
                <c:pt idx="572">
                  <c:v>50.3</c:v>
                </c:pt>
                <c:pt idx="573">
                  <c:v>51.2</c:v>
                </c:pt>
                <c:pt idx="574">
                  <c:v>46.1</c:v>
                </c:pt>
                <c:pt idx="575">
                  <c:v>47</c:v>
                </c:pt>
                <c:pt idx="576">
                  <c:v>49.8</c:v>
                </c:pt>
                <c:pt idx="577">
                  <c:v>48.8</c:v>
                </c:pt>
                <c:pt idx="578">
                  <c:v>49.1</c:v>
                </c:pt>
                <c:pt idx="579">
                  <c:v>49.7</c:v>
                </c:pt>
                <c:pt idx="580">
                  <c:v>48.4</c:v>
                </c:pt>
                <c:pt idx="581">
                  <c:v>51.9</c:v>
                </c:pt>
                <c:pt idx="582">
                  <c:v>46.8</c:v>
                </c:pt>
                <c:pt idx="583">
                  <c:v>50</c:v>
                </c:pt>
                <c:pt idx="584">
                  <c:v>45</c:v>
                </c:pt>
                <c:pt idx="585">
                  <c:v>43.4</c:v>
                </c:pt>
                <c:pt idx="586">
                  <c:v>41.1</c:v>
                </c:pt>
                <c:pt idx="587">
                  <c:v>41.1</c:v>
                </c:pt>
                <c:pt idx="588">
                  <c:v>38.200000000000003</c:v>
                </c:pt>
                <c:pt idx="589">
                  <c:v>39.6</c:v>
                </c:pt>
                <c:pt idx="590">
                  <c:v>38.299999999999997</c:v>
                </c:pt>
                <c:pt idx="591">
                  <c:v>38.6</c:v>
                </c:pt>
                <c:pt idx="592">
                  <c:v>39.299999999999997</c:v>
                </c:pt>
                <c:pt idx="593">
                  <c:v>36.799999999999997</c:v>
                </c:pt>
                <c:pt idx="594">
                  <c:v>37.799999999999997</c:v>
                </c:pt>
                <c:pt idx="595">
                  <c:v>38.5</c:v>
                </c:pt>
                <c:pt idx="596">
                  <c:v>34.5</c:v>
                </c:pt>
                <c:pt idx="597">
                  <c:v>34.5</c:v>
                </c:pt>
                <c:pt idx="598">
                  <c:v>38.6</c:v>
                </c:pt>
                <c:pt idx="599">
                  <c:v>38.9</c:v>
                </c:pt>
                <c:pt idx="600">
                  <c:v>31.8</c:v>
                </c:pt>
                <c:pt idx="601">
                  <c:v>35.4</c:v>
                </c:pt>
                <c:pt idx="602">
                  <c:v>36.4</c:v>
                </c:pt>
                <c:pt idx="603">
                  <c:v>33</c:v>
                </c:pt>
                <c:pt idx="604">
                  <c:v>34.1</c:v>
                </c:pt>
                <c:pt idx="605">
                  <c:v>33.5</c:v>
                </c:pt>
                <c:pt idx="606">
                  <c:v>34</c:v>
                </c:pt>
                <c:pt idx="607">
                  <c:v>30.8</c:v>
                </c:pt>
                <c:pt idx="608">
                  <c:v>37.6</c:v>
                </c:pt>
                <c:pt idx="609">
                  <c:v>31.9</c:v>
                </c:pt>
                <c:pt idx="610">
                  <c:v>34.799999999999997</c:v>
                </c:pt>
                <c:pt idx="611">
                  <c:v>38.9</c:v>
                </c:pt>
                <c:pt idx="612">
                  <c:v>33.200000000000003</c:v>
                </c:pt>
                <c:pt idx="613">
                  <c:v>37.6</c:v>
                </c:pt>
                <c:pt idx="614">
                  <c:v>31.1</c:v>
                </c:pt>
                <c:pt idx="615">
                  <c:v>30.6</c:v>
                </c:pt>
                <c:pt idx="616">
                  <c:v>31.3</c:v>
                </c:pt>
                <c:pt idx="617">
                  <c:v>32.799999999999997</c:v>
                </c:pt>
                <c:pt idx="618">
                  <c:v>34.200000000000003</c:v>
                </c:pt>
                <c:pt idx="619">
                  <c:v>27.9</c:v>
                </c:pt>
                <c:pt idx="620">
                  <c:v>31.3</c:v>
                </c:pt>
                <c:pt idx="621">
                  <c:v>29.4</c:v>
                </c:pt>
                <c:pt idx="622">
                  <c:v>31.1</c:v>
                </c:pt>
                <c:pt idx="623">
                  <c:v>28.2</c:v>
                </c:pt>
                <c:pt idx="624">
                  <c:v>29.6</c:v>
                </c:pt>
                <c:pt idx="625">
                  <c:v>25</c:v>
                </c:pt>
                <c:pt idx="626">
                  <c:v>29.1</c:v>
                </c:pt>
                <c:pt idx="627">
                  <c:v>29.1</c:v>
                </c:pt>
                <c:pt idx="628">
                  <c:v>24.4</c:v>
                </c:pt>
                <c:pt idx="629">
                  <c:v>30.6</c:v>
                </c:pt>
                <c:pt idx="630">
                  <c:v>26</c:v>
                </c:pt>
                <c:pt idx="631">
                  <c:v>24.3</c:v>
                </c:pt>
                <c:pt idx="632">
                  <c:v>23.2</c:v>
                </c:pt>
                <c:pt idx="633">
                  <c:v>24.7</c:v>
                </c:pt>
                <c:pt idx="634">
                  <c:v>27.4</c:v>
                </c:pt>
                <c:pt idx="635">
                  <c:v>24.4</c:v>
                </c:pt>
                <c:pt idx="636">
                  <c:v>23.2</c:v>
                </c:pt>
                <c:pt idx="637">
                  <c:v>26</c:v>
                </c:pt>
                <c:pt idx="638">
                  <c:v>19.100000000000001</c:v>
                </c:pt>
                <c:pt idx="639">
                  <c:v>19.5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154624"/>
        <c:axId val="145155200"/>
      </c:scatterChart>
      <c:valAx>
        <c:axId val="145154624"/>
        <c:scaling>
          <c:orientation val="minMax"/>
          <c:max val="2015"/>
          <c:min val="1955"/>
        </c:scaling>
        <c:delete val="0"/>
        <c:axPos val="b"/>
        <c:majorGridlines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sz="3200"/>
            </a:pPr>
            <a:endParaRPr lang="fr-FR"/>
          </a:p>
        </c:txPr>
        <c:crossAx val="145155200"/>
        <c:crosses val="autoZero"/>
        <c:crossBetween val="midCat"/>
      </c:valAx>
      <c:valAx>
        <c:axId val="145155200"/>
        <c:scaling>
          <c:orientation val="minMax"/>
          <c:min val="-1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3200">
                <a:solidFill>
                  <a:srgbClr val="FF3399"/>
                </a:solidFill>
              </a:defRPr>
            </a:pPr>
            <a:endParaRPr lang="fr-FR"/>
          </a:p>
        </c:txPr>
        <c:crossAx val="14515462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2800" b="1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846816155137"/>
          <c:y val="4.8022417009194622E-2"/>
          <c:w val="0.81659622944433297"/>
          <c:h val="0.82083928786800997"/>
        </c:manualLayout>
      </c:layout>
      <c:scatterChart>
        <c:scatterStyle val="smoothMarker"/>
        <c:varyColors val="0"/>
        <c:ser>
          <c:idx val="5"/>
          <c:order val="0"/>
          <c:tx>
            <c:strRef>
              <c:f>'Modeles GIEC '!$G$5</c:f>
              <c:strCache>
                <c:ptCount val="1"/>
                <c:pt idx="0">
                  <c:v> Modèle IRF GIEC  CO2</c:v>
                </c:pt>
              </c:strCache>
            </c:strRef>
          </c:tx>
          <c:spPr>
            <a:ln w="571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'Modeles GIEC '!$A$6:$A$111</c:f>
              <c:numCache>
                <c:formatCode>General</c:formatCode>
                <c:ptCount val="10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  <c:pt idx="66">
                  <c:v>2031</c:v>
                </c:pt>
                <c:pt idx="67">
                  <c:v>2032</c:v>
                </c:pt>
                <c:pt idx="68">
                  <c:v>2033</c:v>
                </c:pt>
                <c:pt idx="69">
                  <c:v>2034</c:v>
                </c:pt>
                <c:pt idx="70">
                  <c:v>2035</c:v>
                </c:pt>
                <c:pt idx="71">
                  <c:v>2036</c:v>
                </c:pt>
                <c:pt idx="72">
                  <c:v>2037</c:v>
                </c:pt>
                <c:pt idx="73">
                  <c:v>2038</c:v>
                </c:pt>
                <c:pt idx="74">
                  <c:v>2039</c:v>
                </c:pt>
                <c:pt idx="75">
                  <c:v>2040</c:v>
                </c:pt>
                <c:pt idx="76">
                  <c:v>2041</c:v>
                </c:pt>
                <c:pt idx="77">
                  <c:v>2042</c:v>
                </c:pt>
                <c:pt idx="78">
                  <c:v>2043</c:v>
                </c:pt>
                <c:pt idx="79">
                  <c:v>2044</c:v>
                </c:pt>
                <c:pt idx="80">
                  <c:v>2045</c:v>
                </c:pt>
                <c:pt idx="81">
                  <c:v>2046</c:v>
                </c:pt>
                <c:pt idx="82">
                  <c:v>2047</c:v>
                </c:pt>
                <c:pt idx="83">
                  <c:v>2048</c:v>
                </c:pt>
                <c:pt idx="84">
                  <c:v>2049</c:v>
                </c:pt>
                <c:pt idx="85">
                  <c:v>2050</c:v>
                </c:pt>
                <c:pt idx="86">
                  <c:v>2051</c:v>
                </c:pt>
                <c:pt idx="87">
                  <c:v>2052</c:v>
                </c:pt>
                <c:pt idx="88">
                  <c:v>2053</c:v>
                </c:pt>
                <c:pt idx="89">
                  <c:v>2054</c:v>
                </c:pt>
                <c:pt idx="90">
                  <c:v>2055</c:v>
                </c:pt>
                <c:pt idx="91">
                  <c:v>2056</c:v>
                </c:pt>
                <c:pt idx="92">
                  <c:v>2057</c:v>
                </c:pt>
                <c:pt idx="93">
                  <c:v>2058</c:v>
                </c:pt>
                <c:pt idx="94">
                  <c:v>2059</c:v>
                </c:pt>
                <c:pt idx="95">
                  <c:v>2060</c:v>
                </c:pt>
                <c:pt idx="96">
                  <c:v>2061</c:v>
                </c:pt>
                <c:pt idx="97">
                  <c:v>2062</c:v>
                </c:pt>
                <c:pt idx="98">
                  <c:v>2063</c:v>
                </c:pt>
                <c:pt idx="99">
                  <c:v>2064</c:v>
                </c:pt>
                <c:pt idx="100">
                  <c:v>2065</c:v>
                </c:pt>
                <c:pt idx="101">
                  <c:v>2066</c:v>
                </c:pt>
                <c:pt idx="102">
                  <c:v>2067</c:v>
                </c:pt>
                <c:pt idx="103">
                  <c:v>2068</c:v>
                </c:pt>
                <c:pt idx="104">
                  <c:v>2069</c:v>
                </c:pt>
                <c:pt idx="105">
                  <c:v>2070</c:v>
                </c:pt>
              </c:numCache>
            </c:numRef>
          </c:xVal>
          <c:yVal>
            <c:numRef>
              <c:f>'Modeles GIEC '!$G$6:$G$111</c:f>
              <c:numCache>
                <c:formatCode>General</c:formatCode>
                <c:ptCount val="106"/>
                <c:pt idx="0">
                  <c:v>1</c:v>
                </c:pt>
                <c:pt idx="1">
                  <c:v>0.87477443131778099</c:v>
                </c:pt>
                <c:pt idx="2">
                  <c:v>0.81085081088436428</c:v>
                </c:pt>
                <c:pt idx="3">
                  <c:v>0.77379635837411564</c:v>
                </c:pt>
                <c:pt idx="4">
                  <c:v>0.74876768250835635</c:v>
                </c:pt>
                <c:pt idx="5">
                  <c:v>0.72935290576765111</c:v>
                </c:pt>
                <c:pt idx="6">
                  <c:v>0.71276986906011841</c:v>
                </c:pt>
                <c:pt idx="7">
                  <c:v>0.69779964115091264</c:v>
                </c:pt>
                <c:pt idx="8">
                  <c:v>0.68389715366931736</c:v>
                </c:pt>
                <c:pt idx="9">
                  <c:v>0.67080840839987677</c:v>
                </c:pt>
                <c:pt idx="10">
                  <c:v>0.65840568807632294</c:v>
                </c:pt>
                <c:pt idx="11">
                  <c:v>0.64661658666066402</c:v>
                </c:pt>
                <c:pt idx="12">
                  <c:v>0.6353934171001423</c:v>
                </c:pt>
                <c:pt idx="13">
                  <c:v>0.62469999796483366</c:v>
                </c:pt>
                <c:pt idx="14">
                  <c:v>0.61450592151623618</c:v>
                </c:pt>
                <c:pt idx="15">
                  <c:v>0.60478404376524286</c:v>
                </c:pt>
                <c:pt idx="16">
                  <c:v>0.59550936336799742</c:v>
                </c:pt>
                <c:pt idx="17">
                  <c:v>0.58665850035424261</c:v>
                </c:pt>
                <c:pt idx="18">
                  <c:v>0.57820943503109146</c:v>
                </c:pt>
                <c:pt idx="19">
                  <c:v>0.57014136078549293</c:v>
                </c:pt>
                <c:pt idx="20">
                  <c:v>0.56243458773437049</c:v>
                </c:pt>
                <c:pt idx="21">
                  <c:v>0.55507046999245757</c:v>
                </c:pt>
                <c:pt idx="22">
                  <c:v>0.54803134474828574</c:v>
                </c:pt>
                <c:pt idx="23">
                  <c:v>0.54130047797967873</c:v>
                </c:pt>
                <c:pt idx="24">
                  <c:v>0.53486201450252269</c:v>
                </c:pt>
                <c:pt idx="25">
                  <c:v>0.52870093128271212</c:v>
                </c:pt>
                <c:pt idx="26">
                  <c:v>0.52280299347722248</c:v>
                </c:pt>
                <c:pt idx="27">
                  <c:v>0.51715471290480575</c:v>
                </c:pt>
                <c:pt idx="28">
                  <c:v>0.51174330875141039</c:v>
                </c:pt>
                <c:pt idx="29">
                  <c:v>0.50655667036391461</c:v>
                </c:pt>
                <c:pt idx="30">
                  <c:v>0.50158332200991351</c:v>
                </c:pt>
                <c:pt idx="31">
                  <c:v>0.49681238949481343</c:v>
                </c:pt>
                <c:pt idx="32">
                  <c:v>0.49223356853625461</c:v>
                </c:pt>
                <c:pt idx="33">
                  <c:v>0.48783709480245119</c:v>
                </c:pt>
                <c:pt idx="34">
                  <c:v>0.48361371552651278</c:v>
                </c:pt>
                <c:pt idx="35">
                  <c:v>0.47955466261368435</c:v>
                </c:pt>
                <c:pt idx="36">
                  <c:v>0.47565162716290876</c:v>
                </c:pt>
                <c:pt idx="37">
                  <c:v>0.47189673532829829</c:v>
                </c:pt>
                <c:pt idx="38">
                  <c:v>0.46828252545003285</c:v>
                </c:pt>
                <c:pt idx="39">
                  <c:v>0.4648019263879179</c:v>
                </c:pt>
                <c:pt idx="40">
                  <c:v>0.46144823699435022</c:v>
                </c:pt>
                <c:pt idx="41">
                  <c:v>0.45821510666676807</c:v>
                </c:pt>
                <c:pt idx="42">
                  <c:v>0.4550965169228125</c:v>
                </c:pt>
                <c:pt idx="43">
                  <c:v>0.45208676394441638</c:v>
                </c:pt>
                <c:pt idx="44">
                  <c:v>0.44918044203986157</c:v>
                </c:pt>
                <c:pt idx="45">
                  <c:v>0.44637242797553001</c:v>
                </c:pt>
                <c:pt idx="46">
                  <c:v>0.44365786613160785</c:v>
                </c:pt>
                <c:pt idx="47">
                  <c:v>0.44103215443841232</c:v>
                </c:pt>
                <c:pt idx="48">
                  <c:v>0.43849093105228637</c:v>
                </c:pt>
                <c:pt idx="49">
                  <c:v>0.43603006173216657</c:v>
                </c:pt>
                <c:pt idx="50">
                  <c:v>0.43364562787997646</c:v>
                </c:pt>
                <c:pt idx="51">
                  <c:v>0.43133391520993186</c:v>
                </c:pt>
                <c:pt idx="52">
                  <c:v>0.42909140301368554</c:v>
                </c:pt>
                <c:pt idx="53">
                  <c:v>0.42691475398997375</c:v>
                </c:pt>
                <c:pt idx="54">
                  <c:v>0.42480080460907776</c:v>
                </c:pt>
                <c:pt idx="55">
                  <c:v>0.42274655598397448</c:v>
                </c:pt>
                <c:pt idx="56">
                  <c:v>0.42074916522152767</c:v>
                </c:pt>
                <c:pt idx="57">
                  <c:v>0.41880593722847553</c:v>
                </c:pt>
                <c:pt idx="58">
                  <c:v>0.41691431694829517</c:v>
                </c:pt>
                <c:pt idx="59">
                  <c:v>0.4150718820062857</c:v>
                </c:pt>
                <c:pt idx="60">
                  <c:v>0.41327633574139921</c:v>
                </c:pt>
                <c:pt idx="61">
                  <c:v>0.41152550060448229</c:v>
                </c:pt>
                <c:pt idx="62">
                  <c:v>0.40981731190365706</c:v>
                </c:pt>
                <c:pt idx="63">
                  <c:v>0.40814981187858657</c:v>
                </c:pt>
                <c:pt idx="64">
                  <c:v>0.406521144086327</c:v>
                </c:pt>
                <c:pt idx="65">
                  <c:v>0.4049295480823818</c:v>
                </c:pt>
                <c:pt idx="66">
                  <c:v>0.40337335438143135</c:v>
                </c:pt>
                <c:pt idx="67">
                  <c:v>0.40185097968303152</c:v>
                </c:pt>
                <c:pt idx="68">
                  <c:v>0.40036092234834519</c:v>
                </c:pt>
                <c:pt idx="69">
                  <c:v>0.39890175811470469</c:v>
                </c:pt>
                <c:pt idx="70">
                  <c:v>0.39747213603549947</c:v>
                </c:pt>
                <c:pt idx="71">
                  <c:v>0.39607077463353635</c:v>
                </c:pt>
                <c:pt idx="72">
                  <c:v>0.39469645825664806</c:v>
                </c:pt>
                <c:pt idx="73">
                  <c:v>0.39334803362491338</c:v>
                </c:pt>
                <c:pt idx="74">
                  <c:v>0.39202440655941062</c:v>
                </c:pt>
                <c:pt idx="75">
                  <c:v>0.39072453888295988</c:v>
                </c:pt>
                <c:pt idx="76">
                  <c:v>0.38944744548380744</c:v>
                </c:pt>
                <c:pt idx="77">
                  <c:v>0.38819219153368417</c:v>
                </c:pt>
                <c:pt idx="78">
                  <c:v>0.38695788985211926</c:v>
                </c:pt>
                <c:pt idx="79">
                  <c:v>0.38574369840931766</c:v>
                </c:pt>
                <c:pt idx="80">
                  <c:v>0.38454881796031409</c:v>
                </c:pt>
                <c:pt idx="81">
                  <c:v>0.3833724898035013</c:v>
                </c:pt>
                <c:pt idx="82">
                  <c:v>0.38221399365698872</c:v>
                </c:pt>
                <c:pt idx="83">
                  <c:v>0.38107264564659915</c:v>
                </c:pt>
                <c:pt idx="84">
                  <c:v>0.37994779639962839</c:v>
                </c:pt>
                <c:pt idx="85">
                  <c:v>0.37883882923880935</c:v>
                </c:pt>
                <c:pt idx="86">
                  <c:v>0.3777451584712081</c:v>
                </c:pt>
                <c:pt idx="87">
                  <c:v>0.3766662277670621</c:v>
                </c:pt>
                <c:pt idx="88">
                  <c:v>0.37560150862382885</c:v>
                </c:pt>
                <c:pt idx="89">
                  <c:v>0.3745504989109647</c:v>
                </c:pt>
                <c:pt idx="90">
                  <c:v>0.37351272149118819</c:v>
                </c:pt>
                <c:pt idx="91">
                  <c:v>0.37248772291420612</c:v>
                </c:pt>
                <c:pt idx="92">
                  <c:v>0.37147507217909093</c:v>
                </c:pt>
                <c:pt idx="93">
                  <c:v>0.37047435956169994</c:v>
                </c:pt>
                <c:pt idx="94">
                  <c:v>0.369485195503716</c:v>
                </c:pt>
                <c:pt idx="95">
                  <c:v>0.36850720956006822</c:v>
                </c:pt>
                <c:pt idx="96">
                  <c:v>0.36754004940166429</c:v>
                </c:pt>
                <c:pt idx="97">
                  <c:v>0.36658337987052364</c:v>
                </c:pt>
                <c:pt idx="98">
                  <c:v>0.36563688208455858</c:v>
                </c:pt>
                <c:pt idx="99">
                  <c:v>0.36470025258938948</c:v>
                </c:pt>
                <c:pt idx="100">
                  <c:v>0.3637732025547239</c:v>
                </c:pt>
                <c:pt idx="101">
                  <c:v>0.36285545701295302</c:v>
                </c:pt>
                <c:pt idx="102">
                  <c:v>0.36194675413774852</c:v>
                </c:pt>
                <c:pt idx="103">
                  <c:v>0.3610468445605538</c:v>
                </c:pt>
                <c:pt idx="104">
                  <c:v>0.36015549072297848</c:v>
                </c:pt>
                <c:pt idx="105">
                  <c:v>0.35927246626320797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156928"/>
        <c:axId val="145157504"/>
      </c:scatterChart>
      <c:valAx>
        <c:axId val="145156928"/>
        <c:scaling>
          <c:orientation val="minMax"/>
          <c:max val="2070"/>
          <c:min val="196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5157504"/>
        <c:crosses val="autoZero"/>
        <c:crossBetween val="midCat"/>
      </c:valAx>
      <c:valAx>
        <c:axId val="1451575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high"/>
        <c:spPr>
          <a:noFill/>
          <a:ln>
            <a:noFill/>
          </a:ln>
        </c:spPr>
        <c:crossAx val="145156928"/>
        <c:crosses val="autoZero"/>
        <c:crossBetween val="midCat"/>
      </c:valAx>
      <c:spPr>
        <a:noFill/>
        <a:ln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800"/>
            </a:pPr>
            <a:endParaRPr lang="fr-FR"/>
          </a:p>
        </c:txPr>
      </c:legendEntry>
      <c:layout>
        <c:manualLayout>
          <c:xMode val="edge"/>
          <c:yMode val="edge"/>
          <c:x val="0.30700967424265541"/>
          <c:y val="0.37117156017491643"/>
          <c:w val="0.17992376918795724"/>
          <c:h val="8.4163144505531709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800"/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400" b="1">
          <a:solidFill>
            <a:srgbClr val="FF0000"/>
          </a:solidFill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FF3399"/>
                </a:solidFill>
              </a:defRPr>
            </a:pPr>
            <a:r>
              <a:rPr lang="en-US">
                <a:solidFill>
                  <a:srgbClr val="FF3399"/>
                </a:solidFill>
              </a:rPr>
              <a:t>Observations  delta 14C</a:t>
            </a:r>
          </a:p>
        </c:rich>
      </c:tx>
      <c:layout>
        <c:manualLayout>
          <c:xMode val="edge"/>
          <c:yMode val="edge"/>
          <c:x val="0.13465039907554219"/>
          <c:y val="0.74592144190068743"/>
        </c:manualLayout>
      </c:layout>
      <c:overlay val="1"/>
      <c:spPr>
        <a:noFill/>
      </c:sp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'SH New Zealand D14C'!$J$5</c:f>
              <c:strCache>
                <c:ptCount val="1"/>
                <c:pt idx="0">
                  <c:v>DELTA14C</c:v>
                </c:pt>
              </c:strCache>
            </c:strRef>
          </c:tx>
          <c:spPr>
            <a:ln w="28575">
              <a:solidFill>
                <a:srgbClr val="FF3399"/>
              </a:solidFill>
            </a:ln>
          </c:spPr>
          <c:marker>
            <c:symbol val="none"/>
          </c:marker>
          <c:xVal>
            <c:numRef>
              <c:f>'SH New Zealand D14C'!$H$6:$H$645</c:f>
              <c:numCache>
                <c:formatCode>General</c:formatCode>
                <c:ptCount val="640"/>
                <c:pt idx="0">
                  <c:v>1954.9549999999999</c:v>
                </c:pt>
                <c:pt idx="1">
                  <c:v>1955.144</c:v>
                </c:pt>
                <c:pt idx="2">
                  <c:v>1955.2840000000001</c:v>
                </c:pt>
                <c:pt idx="3">
                  <c:v>1955.355</c:v>
                </c:pt>
                <c:pt idx="4">
                  <c:v>1955.453</c:v>
                </c:pt>
                <c:pt idx="5">
                  <c:v>1955.684</c:v>
                </c:pt>
                <c:pt idx="6">
                  <c:v>1955.9549999999999</c:v>
                </c:pt>
                <c:pt idx="7">
                  <c:v>1956.135</c:v>
                </c:pt>
                <c:pt idx="8">
                  <c:v>1956.4549999999999</c:v>
                </c:pt>
                <c:pt idx="9">
                  <c:v>1956.807</c:v>
                </c:pt>
                <c:pt idx="10">
                  <c:v>1956.7339999999999</c:v>
                </c:pt>
                <c:pt idx="11">
                  <c:v>1956.8050000000001</c:v>
                </c:pt>
                <c:pt idx="12">
                  <c:v>1957.0730000000001</c:v>
                </c:pt>
                <c:pt idx="13">
                  <c:v>1957.0730000000001</c:v>
                </c:pt>
                <c:pt idx="14">
                  <c:v>1957.3219999999999</c:v>
                </c:pt>
                <c:pt idx="15">
                  <c:v>1957.3219999999999</c:v>
                </c:pt>
                <c:pt idx="16">
                  <c:v>1957.3879999999999</c:v>
                </c:pt>
                <c:pt idx="17">
                  <c:v>1957.558</c:v>
                </c:pt>
                <c:pt idx="18">
                  <c:v>1957.558</c:v>
                </c:pt>
                <c:pt idx="19">
                  <c:v>1957.653</c:v>
                </c:pt>
                <c:pt idx="20">
                  <c:v>1957.771</c:v>
                </c:pt>
                <c:pt idx="21">
                  <c:v>1957.848</c:v>
                </c:pt>
                <c:pt idx="22">
                  <c:v>1957.903</c:v>
                </c:pt>
                <c:pt idx="23">
                  <c:v>1958.21</c:v>
                </c:pt>
                <c:pt idx="24">
                  <c:v>1958.21</c:v>
                </c:pt>
                <c:pt idx="25">
                  <c:v>1958.6559999999999</c:v>
                </c:pt>
                <c:pt idx="26">
                  <c:v>1958.5060000000001</c:v>
                </c:pt>
                <c:pt idx="27">
                  <c:v>1958.7439999999999</c:v>
                </c:pt>
                <c:pt idx="28">
                  <c:v>1958.856</c:v>
                </c:pt>
                <c:pt idx="29">
                  <c:v>1958.9770000000001</c:v>
                </c:pt>
                <c:pt idx="30">
                  <c:v>1959.0450000000001</c:v>
                </c:pt>
                <c:pt idx="31">
                  <c:v>1959.1659999999999</c:v>
                </c:pt>
                <c:pt idx="32">
                  <c:v>1959.2750000000001</c:v>
                </c:pt>
                <c:pt idx="33">
                  <c:v>1959.415</c:v>
                </c:pt>
                <c:pt idx="34">
                  <c:v>1959.53</c:v>
                </c:pt>
                <c:pt idx="35">
                  <c:v>1959.615</c:v>
                </c:pt>
                <c:pt idx="36">
                  <c:v>1959.749</c:v>
                </c:pt>
                <c:pt idx="37">
                  <c:v>1959.884</c:v>
                </c:pt>
                <c:pt idx="38">
                  <c:v>1959.9659999999999</c:v>
                </c:pt>
                <c:pt idx="39">
                  <c:v>1960.056</c:v>
                </c:pt>
                <c:pt idx="40">
                  <c:v>1960.2860000000001</c:v>
                </c:pt>
                <c:pt idx="41">
                  <c:v>1960.5340000000001</c:v>
                </c:pt>
                <c:pt idx="42">
                  <c:v>1960.6869999999999</c:v>
                </c:pt>
                <c:pt idx="43">
                  <c:v>1960.7449999999999</c:v>
                </c:pt>
                <c:pt idx="44">
                  <c:v>1960.8679999999999</c:v>
                </c:pt>
                <c:pt idx="45">
                  <c:v>1960.9659999999999</c:v>
                </c:pt>
                <c:pt idx="46">
                  <c:v>1961.0530000000001</c:v>
                </c:pt>
                <c:pt idx="47">
                  <c:v>1961.1880000000001</c:v>
                </c:pt>
                <c:pt idx="48">
                  <c:v>1961.2840000000001</c:v>
                </c:pt>
                <c:pt idx="49">
                  <c:v>1961.3989999999999</c:v>
                </c:pt>
                <c:pt idx="50">
                  <c:v>1961.511</c:v>
                </c:pt>
                <c:pt idx="51">
                  <c:v>1961.6320000000001</c:v>
                </c:pt>
                <c:pt idx="52">
                  <c:v>1961.7550000000001</c:v>
                </c:pt>
                <c:pt idx="53">
                  <c:v>1961.8620000000001</c:v>
                </c:pt>
                <c:pt idx="54">
                  <c:v>1961.9659999999999</c:v>
                </c:pt>
                <c:pt idx="55">
                  <c:v>1962.0509999999999</c:v>
                </c:pt>
                <c:pt idx="56">
                  <c:v>1962.1659999999999</c:v>
                </c:pt>
                <c:pt idx="57">
                  <c:v>1962.3140000000001</c:v>
                </c:pt>
                <c:pt idx="58">
                  <c:v>1962.396</c:v>
                </c:pt>
                <c:pt idx="59">
                  <c:v>1962.741</c:v>
                </c:pt>
                <c:pt idx="60">
                  <c:v>1962.856</c:v>
                </c:pt>
                <c:pt idx="61">
                  <c:v>1962.9690000000001</c:v>
                </c:pt>
                <c:pt idx="62">
                  <c:v>1963.048</c:v>
                </c:pt>
                <c:pt idx="63">
                  <c:v>1963.163</c:v>
                </c:pt>
                <c:pt idx="64">
                  <c:v>1963.163</c:v>
                </c:pt>
                <c:pt idx="65">
                  <c:v>1963.2840000000001</c:v>
                </c:pt>
                <c:pt idx="66">
                  <c:v>1963.2840000000001</c:v>
                </c:pt>
                <c:pt idx="67">
                  <c:v>1963.3989999999999</c:v>
                </c:pt>
                <c:pt idx="68">
                  <c:v>1963.511</c:v>
                </c:pt>
                <c:pt idx="69">
                  <c:v>1963.626</c:v>
                </c:pt>
                <c:pt idx="70">
                  <c:v>1963.7439999999999</c:v>
                </c:pt>
                <c:pt idx="71">
                  <c:v>1963.8589999999999</c:v>
                </c:pt>
                <c:pt idx="72">
                  <c:v>1963.9690000000001</c:v>
                </c:pt>
                <c:pt idx="73">
                  <c:v>1964.0450000000001</c:v>
                </c:pt>
                <c:pt idx="74">
                  <c:v>1964.165</c:v>
                </c:pt>
                <c:pt idx="75">
                  <c:v>1964.277</c:v>
                </c:pt>
                <c:pt idx="76">
                  <c:v>1964.3920000000001</c:v>
                </c:pt>
                <c:pt idx="77">
                  <c:v>1964.5039999999999</c:v>
                </c:pt>
                <c:pt idx="78">
                  <c:v>1964.6220000000001</c:v>
                </c:pt>
                <c:pt idx="79">
                  <c:v>1964.7560000000001</c:v>
                </c:pt>
                <c:pt idx="80">
                  <c:v>1964.848</c:v>
                </c:pt>
                <c:pt idx="81">
                  <c:v>1964.96</c:v>
                </c:pt>
                <c:pt idx="82">
                  <c:v>1965.04</c:v>
                </c:pt>
                <c:pt idx="83">
                  <c:v>1965.1579999999999</c:v>
                </c:pt>
                <c:pt idx="84">
                  <c:v>1965.2670000000001</c:v>
                </c:pt>
                <c:pt idx="85">
                  <c:v>1965.385</c:v>
                </c:pt>
                <c:pt idx="86">
                  <c:v>1965.5</c:v>
                </c:pt>
                <c:pt idx="87">
                  <c:v>1965.615</c:v>
                </c:pt>
                <c:pt idx="88">
                  <c:v>1965.73</c:v>
                </c:pt>
                <c:pt idx="89">
                  <c:v>1965.848</c:v>
                </c:pt>
                <c:pt idx="90">
                  <c:v>1965.98</c:v>
                </c:pt>
                <c:pt idx="91">
                  <c:v>1966.095</c:v>
                </c:pt>
                <c:pt idx="92">
                  <c:v>1966.182</c:v>
                </c:pt>
                <c:pt idx="93">
                  <c:v>1966.251</c:v>
                </c:pt>
                <c:pt idx="94">
                  <c:v>1966.3820000000001</c:v>
                </c:pt>
                <c:pt idx="95">
                  <c:v>1966.44</c:v>
                </c:pt>
                <c:pt idx="96">
                  <c:v>1966.511</c:v>
                </c:pt>
                <c:pt idx="97">
                  <c:v>1966.6320000000001</c:v>
                </c:pt>
                <c:pt idx="98">
                  <c:v>1966.6890000000001</c:v>
                </c:pt>
                <c:pt idx="99">
                  <c:v>1966.7660000000001</c:v>
                </c:pt>
                <c:pt idx="100">
                  <c:v>1966.845</c:v>
                </c:pt>
                <c:pt idx="101">
                  <c:v>1966.944</c:v>
                </c:pt>
                <c:pt idx="102">
                  <c:v>1967.0229999999999</c:v>
                </c:pt>
                <c:pt idx="103">
                  <c:v>1967.1489999999999</c:v>
                </c:pt>
                <c:pt idx="104">
                  <c:v>1967.2670000000001</c:v>
                </c:pt>
                <c:pt idx="105">
                  <c:v>1967.3440000000001</c:v>
                </c:pt>
                <c:pt idx="106">
                  <c:v>1967.44</c:v>
                </c:pt>
                <c:pt idx="107">
                  <c:v>1967.547</c:v>
                </c:pt>
                <c:pt idx="108">
                  <c:v>1967.7629999999999</c:v>
                </c:pt>
                <c:pt idx="109">
                  <c:v>1967.8589999999999</c:v>
                </c:pt>
                <c:pt idx="110">
                  <c:v>1967.9380000000001</c:v>
                </c:pt>
                <c:pt idx="111">
                  <c:v>1968.0340000000001</c:v>
                </c:pt>
                <c:pt idx="112">
                  <c:v>1968.1130000000001</c:v>
                </c:pt>
                <c:pt idx="113">
                  <c:v>1968.193</c:v>
                </c:pt>
                <c:pt idx="114">
                  <c:v>1968.2639999999999</c:v>
                </c:pt>
                <c:pt idx="115">
                  <c:v>1968.414</c:v>
                </c:pt>
                <c:pt idx="116">
                  <c:v>1968.433</c:v>
                </c:pt>
                <c:pt idx="117">
                  <c:v>1968.51</c:v>
                </c:pt>
                <c:pt idx="118">
                  <c:v>1968.605</c:v>
                </c:pt>
                <c:pt idx="119">
                  <c:v>1968.663</c:v>
                </c:pt>
                <c:pt idx="120">
                  <c:v>1968.682</c:v>
                </c:pt>
                <c:pt idx="121">
                  <c:v>1968.758</c:v>
                </c:pt>
                <c:pt idx="122">
                  <c:v>1968.796</c:v>
                </c:pt>
                <c:pt idx="123">
                  <c:v>1968.837</c:v>
                </c:pt>
                <c:pt idx="124">
                  <c:v>1968.854</c:v>
                </c:pt>
                <c:pt idx="125">
                  <c:v>1968.93</c:v>
                </c:pt>
                <c:pt idx="126">
                  <c:v>1969.0260000000001</c:v>
                </c:pt>
                <c:pt idx="127">
                  <c:v>1969.1030000000001</c:v>
                </c:pt>
                <c:pt idx="128">
                  <c:v>1969.182</c:v>
                </c:pt>
                <c:pt idx="129">
                  <c:v>1969.2809999999999</c:v>
                </c:pt>
                <c:pt idx="130">
                  <c:v>1969.3330000000001</c:v>
                </c:pt>
                <c:pt idx="131">
                  <c:v>1969.3520000000001</c:v>
                </c:pt>
                <c:pt idx="132">
                  <c:v>1969.432</c:v>
                </c:pt>
                <c:pt idx="133">
                  <c:v>1969.5250000000001</c:v>
                </c:pt>
                <c:pt idx="134">
                  <c:v>1969.604</c:v>
                </c:pt>
                <c:pt idx="135">
                  <c:v>1969.6780000000001</c:v>
                </c:pt>
                <c:pt idx="136">
                  <c:v>1969.7739999999999</c:v>
                </c:pt>
                <c:pt idx="137">
                  <c:v>1969.9269999999999</c:v>
                </c:pt>
                <c:pt idx="138">
                  <c:v>1970.0229999999999</c:v>
                </c:pt>
                <c:pt idx="139">
                  <c:v>1970.1769999999999</c:v>
                </c:pt>
                <c:pt idx="140">
                  <c:v>1970.2729999999999</c:v>
                </c:pt>
                <c:pt idx="141">
                  <c:v>1970.3520000000001</c:v>
                </c:pt>
                <c:pt idx="142">
                  <c:v>1970.4290000000001</c:v>
                </c:pt>
                <c:pt idx="143">
                  <c:v>1970.5219999999999</c:v>
                </c:pt>
                <c:pt idx="144">
                  <c:v>1970.5989999999999</c:v>
                </c:pt>
                <c:pt idx="145">
                  <c:v>1970.6949999999999</c:v>
                </c:pt>
                <c:pt idx="146">
                  <c:v>1970.7739999999999</c:v>
                </c:pt>
                <c:pt idx="147">
                  <c:v>1970.848</c:v>
                </c:pt>
                <c:pt idx="148">
                  <c:v>1970.9770000000001</c:v>
                </c:pt>
                <c:pt idx="149">
                  <c:v>1971.0260000000001</c:v>
                </c:pt>
                <c:pt idx="150">
                  <c:v>1971.097</c:v>
                </c:pt>
                <c:pt idx="151">
                  <c:v>1971.174</c:v>
                </c:pt>
                <c:pt idx="152">
                  <c:v>1971.27</c:v>
                </c:pt>
                <c:pt idx="153">
                  <c:v>1971.347</c:v>
                </c:pt>
                <c:pt idx="154">
                  <c:v>1971.443</c:v>
                </c:pt>
                <c:pt idx="155">
                  <c:v>1971.519</c:v>
                </c:pt>
                <c:pt idx="156">
                  <c:v>1971.6010000000001</c:v>
                </c:pt>
                <c:pt idx="157">
                  <c:v>1971.692</c:v>
                </c:pt>
                <c:pt idx="158">
                  <c:v>1971.7739999999999</c:v>
                </c:pt>
                <c:pt idx="159">
                  <c:v>1971.922</c:v>
                </c:pt>
                <c:pt idx="160">
                  <c:v>1972.0229999999999</c:v>
                </c:pt>
                <c:pt idx="161">
                  <c:v>1972.1</c:v>
                </c:pt>
                <c:pt idx="162">
                  <c:v>1972.2090000000001</c:v>
                </c:pt>
                <c:pt idx="163">
                  <c:v>1972.2470000000001</c:v>
                </c:pt>
                <c:pt idx="164">
                  <c:v>1972.3019999999999</c:v>
                </c:pt>
                <c:pt idx="165">
                  <c:v>1972.34</c:v>
                </c:pt>
                <c:pt idx="166">
                  <c:v>1972.441</c:v>
                </c:pt>
                <c:pt idx="167">
                  <c:v>1972.5150000000001</c:v>
                </c:pt>
                <c:pt idx="168">
                  <c:v>1972.6679999999999</c:v>
                </c:pt>
                <c:pt idx="169">
                  <c:v>1972.7660000000001</c:v>
                </c:pt>
                <c:pt idx="170">
                  <c:v>1972.8679999999999</c:v>
                </c:pt>
                <c:pt idx="171">
                  <c:v>1972.9359999999999</c:v>
                </c:pt>
                <c:pt idx="172">
                  <c:v>1973.0150000000001</c:v>
                </c:pt>
                <c:pt idx="173">
                  <c:v>1973.1110000000001</c:v>
                </c:pt>
                <c:pt idx="174">
                  <c:v>1973.1849999999999</c:v>
                </c:pt>
                <c:pt idx="175">
                  <c:v>1973.511</c:v>
                </c:pt>
                <c:pt idx="176">
                  <c:v>1973.61</c:v>
                </c:pt>
                <c:pt idx="177">
                  <c:v>1973.684</c:v>
                </c:pt>
                <c:pt idx="178">
                  <c:v>1973.7629999999999</c:v>
                </c:pt>
                <c:pt idx="179">
                  <c:v>1973.856</c:v>
                </c:pt>
                <c:pt idx="180">
                  <c:v>1973.933</c:v>
                </c:pt>
                <c:pt idx="181">
                  <c:v>1974.029</c:v>
                </c:pt>
                <c:pt idx="182">
                  <c:v>1974.086</c:v>
                </c:pt>
                <c:pt idx="183">
                  <c:v>1974.182</c:v>
                </c:pt>
                <c:pt idx="184">
                  <c:v>1974.2560000000001</c:v>
                </c:pt>
                <c:pt idx="185">
                  <c:v>1974.355</c:v>
                </c:pt>
                <c:pt idx="186">
                  <c:v>1974.432</c:v>
                </c:pt>
                <c:pt idx="187">
                  <c:v>1974.511</c:v>
                </c:pt>
                <c:pt idx="188">
                  <c:v>1974.5989999999999</c:v>
                </c:pt>
                <c:pt idx="189">
                  <c:v>1974.681</c:v>
                </c:pt>
                <c:pt idx="190">
                  <c:v>1974.76</c:v>
                </c:pt>
                <c:pt idx="191">
                  <c:v>1974.8530000000001</c:v>
                </c:pt>
                <c:pt idx="192">
                  <c:v>1974.9359999999999</c:v>
                </c:pt>
                <c:pt idx="193">
                  <c:v>1975.0260000000001</c:v>
                </c:pt>
                <c:pt idx="194">
                  <c:v>1975.1030000000001</c:v>
                </c:pt>
                <c:pt idx="195">
                  <c:v>1975.18</c:v>
                </c:pt>
                <c:pt idx="196">
                  <c:v>1975.259</c:v>
                </c:pt>
                <c:pt idx="197">
                  <c:v>1975.355</c:v>
                </c:pt>
                <c:pt idx="198">
                  <c:v>1975.4670000000001</c:v>
                </c:pt>
                <c:pt idx="199">
                  <c:v>1975.519</c:v>
                </c:pt>
                <c:pt idx="200">
                  <c:v>1975.607</c:v>
                </c:pt>
                <c:pt idx="201">
                  <c:v>1975.6969999999999</c:v>
                </c:pt>
                <c:pt idx="202">
                  <c:v>1975.7550000000001</c:v>
                </c:pt>
                <c:pt idx="203">
                  <c:v>1975.7739999999999</c:v>
                </c:pt>
                <c:pt idx="204">
                  <c:v>1975.873</c:v>
                </c:pt>
                <c:pt idx="205">
                  <c:v>1975.9269999999999</c:v>
                </c:pt>
                <c:pt idx="206">
                  <c:v>1976.0340000000001</c:v>
                </c:pt>
                <c:pt idx="207">
                  <c:v>1976.1</c:v>
                </c:pt>
                <c:pt idx="208">
                  <c:v>1976.1790000000001</c:v>
                </c:pt>
                <c:pt idx="209">
                  <c:v>1976.2750000000001</c:v>
                </c:pt>
                <c:pt idx="210">
                  <c:v>1976.357</c:v>
                </c:pt>
                <c:pt idx="211">
                  <c:v>1976.43</c:v>
                </c:pt>
                <c:pt idx="212">
                  <c:v>1976.5070000000001</c:v>
                </c:pt>
                <c:pt idx="213">
                  <c:v>1976.6220000000001</c:v>
                </c:pt>
                <c:pt idx="214">
                  <c:v>1976.777</c:v>
                </c:pt>
                <c:pt idx="215">
                  <c:v>1976.8430000000001</c:v>
                </c:pt>
                <c:pt idx="216">
                  <c:v>1976.941</c:v>
                </c:pt>
                <c:pt idx="217">
                  <c:v>1977.0070000000001</c:v>
                </c:pt>
                <c:pt idx="218">
                  <c:v>1977.114</c:v>
                </c:pt>
                <c:pt idx="219">
                  <c:v>1977.19</c:v>
                </c:pt>
                <c:pt idx="220">
                  <c:v>1977.3440000000001</c:v>
                </c:pt>
                <c:pt idx="221">
                  <c:v>1977.4449999999999</c:v>
                </c:pt>
                <c:pt idx="222">
                  <c:v>1977.5329999999999</c:v>
                </c:pt>
                <c:pt idx="223">
                  <c:v>1977.615</c:v>
                </c:pt>
                <c:pt idx="224">
                  <c:v>1977.6890000000001</c:v>
                </c:pt>
                <c:pt idx="225">
                  <c:v>1977.7660000000001</c:v>
                </c:pt>
                <c:pt idx="226">
                  <c:v>1977.8620000000001</c:v>
                </c:pt>
                <c:pt idx="227">
                  <c:v>1978.3330000000001</c:v>
                </c:pt>
                <c:pt idx="228">
                  <c:v>1978.443</c:v>
                </c:pt>
                <c:pt idx="229">
                  <c:v>1978.4949999999999</c:v>
                </c:pt>
                <c:pt idx="230">
                  <c:v>1978.59</c:v>
                </c:pt>
                <c:pt idx="231">
                  <c:v>1978.6859999999999</c:v>
                </c:pt>
                <c:pt idx="232">
                  <c:v>1978.7660000000001</c:v>
                </c:pt>
                <c:pt idx="233">
                  <c:v>1978.8589999999999</c:v>
                </c:pt>
                <c:pt idx="234">
                  <c:v>1979.0319999999999</c:v>
                </c:pt>
                <c:pt idx="235">
                  <c:v>1979.2070000000001</c:v>
                </c:pt>
                <c:pt idx="236">
                  <c:v>1979.2639999999999</c:v>
                </c:pt>
                <c:pt idx="237">
                  <c:v>1979.3520000000001</c:v>
                </c:pt>
                <c:pt idx="238">
                  <c:v>1979.421</c:v>
                </c:pt>
                <c:pt idx="239">
                  <c:v>1979.5219999999999</c:v>
                </c:pt>
                <c:pt idx="240">
                  <c:v>1979.6120000000001</c:v>
                </c:pt>
                <c:pt idx="241">
                  <c:v>1979.76</c:v>
                </c:pt>
                <c:pt idx="242">
                  <c:v>1979.84</c:v>
                </c:pt>
                <c:pt idx="243">
                  <c:v>1979.9380000000001</c:v>
                </c:pt>
                <c:pt idx="244">
                  <c:v>1980.116</c:v>
                </c:pt>
                <c:pt idx="245">
                  <c:v>1980.184</c:v>
                </c:pt>
                <c:pt idx="246">
                  <c:v>1980.258</c:v>
                </c:pt>
                <c:pt idx="247">
                  <c:v>1980.3510000000001</c:v>
                </c:pt>
                <c:pt idx="248">
                  <c:v>1980.5119999999999</c:v>
                </c:pt>
                <c:pt idx="249">
                  <c:v>1980.5830000000001</c:v>
                </c:pt>
                <c:pt idx="250">
                  <c:v>1980.6790000000001</c:v>
                </c:pt>
                <c:pt idx="251">
                  <c:v>1980.7719999999999</c:v>
                </c:pt>
                <c:pt idx="252">
                  <c:v>1980.8620000000001</c:v>
                </c:pt>
                <c:pt idx="253">
                  <c:v>1980.925</c:v>
                </c:pt>
                <c:pt idx="254">
                  <c:v>1981.0260000000001</c:v>
                </c:pt>
                <c:pt idx="255">
                  <c:v>1981.1</c:v>
                </c:pt>
                <c:pt idx="256">
                  <c:v>1981.193</c:v>
                </c:pt>
                <c:pt idx="257">
                  <c:v>1981.2729999999999</c:v>
                </c:pt>
                <c:pt idx="258">
                  <c:v>1981.4290000000001</c:v>
                </c:pt>
                <c:pt idx="259">
                  <c:v>1981.604</c:v>
                </c:pt>
                <c:pt idx="260">
                  <c:v>1981.675</c:v>
                </c:pt>
                <c:pt idx="261">
                  <c:v>1981.752</c:v>
                </c:pt>
                <c:pt idx="262">
                  <c:v>1981.8340000000001</c:v>
                </c:pt>
                <c:pt idx="263">
                  <c:v>1981.922</c:v>
                </c:pt>
                <c:pt idx="264">
                  <c:v>1982.3520000000001</c:v>
                </c:pt>
                <c:pt idx="265">
                  <c:v>1982.4259999999999</c:v>
                </c:pt>
                <c:pt idx="266">
                  <c:v>1982.5160000000001</c:v>
                </c:pt>
                <c:pt idx="267">
                  <c:v>1982.67</c:v>
                </c:pt>
                <c:pt idx="268">
                  <c:v>1982.8119999999999</c:v>
                </c:pt>
                <c:pt idx="269">
                  <c:v>1982.93</c:v>
                </c:pt>
                <c:pt idx="270">
                  <c:v>1983.0450000000001</c:v>
                </c:pt>
                <c:pt idx="271">
                  <c:v>1983.1030000000001</c:v>
                </c:pt>
                <c:pt idx="272">
                  <c:v>1983.1769999999999</c:v>
                </c:pt>
                <c:pt idx="273">
                  <c:v>1983.432</c:v>
                </c:pt>
                <c:pt idx="274">
                  <c:v>1983.6320000000001</c:v>
                </c:pt>
                <c:pt idx="275">
                  <c:v>1983.788</c:v>
                </c:pt>
                <c:pt idx="276">
                  <c:v>1984.04</c:v>
                </c:pt>
                <c:pt idx="277">
                  <c:v>1984.097</c:v>
                </c:pt>
                <c:pt idx="278">
                  <c:v>1984.3510000000001</c:v>
                </c:pt>
                <c:pt idx="279">
                  <c:v>1984.521</c:v>
                </c:pt>
                <c:pt idx="280">
                  <c:v>1984.5889999999999</c:v>
                </c:pt>
                <c:pt idx="281">
                  <c:v>1984.693</c:v>
                </c:pt>
                <c:pt idx="282">
                  <c:v>1984.8620000000001</c:v>
                </c:pt>
                <c:pt idx="283">
                  <c:v>1984.8869999999999</c:v>
                </c:pt>
                <c:pt idx="284">
                  <c:v>1984.9190000000001</c:v>
                </c:pt>
                <c:pt idx="285">
                  <c:v>1985.0889999999999</c:v>
                </c:pt>
                <c:pt idx="286">
                  <c:v>1985.2260000000001</c:v>
                </c:pt>
                <c:pt idx="287">
                  <c:v>1985.366</c:v>
                </c:pt>
                <c:pt idx="288">
                  <c:v>1985.508</c:v>
                </c:pt>
                <c:pt idx="289">
                  <c:v>1985.6010000000001</c:v>
                </c:pt>
                <c:pt idx="290">
                  <c:v>1985.6890000000001</c:v>
                </c:pt>
                <c:pt idx="291">
                  <c:v>1985.7929999999999</c:v>
                </c:pt>
                <c:pt idx="292">
                  <c:v>1985.8340000000001</c:v>
                </c:pt>
                <c:pt idx="293">
                  <c:v>1985.9190000000001</c:v>
                </c:pt>
                <c:pt idx="294">
                  <c:v>1985.9190000000001</c:v>
                </c:pt>
                <c:pt idx="295">
                  <c:v>1986.0530000000001</c:v>
                </c:pt>
                <c:pt idx="296">
                  <c:v>1986.133</c:v>
                </c:pt>
                <c:pt idx="297">
                  <c:v>1986.229</c:v>
                </c:pt>
                <c:pt idx="298">
                  <c:v>1986.2429999999999</c:v>
                </c:pt>
                <c:pt idx="299">
                  <c:v>1986.2560000000001</c:v>
                </c:pt>
                <c:pt idx="300">
                  <c:v>1986.336</c:v>
                </c:pt>
                <c:pt idx="301">
                  <c:v>1986.366</c:v>
                </c:pt>
                <c:pt idx="302">
                  <c:v>1986.527</c:v>
                </c:pt>
                <c:pt idx="303">
                  <c:v>1986.604</c:v>
                </c:pt>
                <c:pt idx="304">
                  <c:v>1986.6120000000001</c:v>
                </c:pt>
                <c:pt idx="305">
                  <c:v>1986.681</c:v>
                </c:pt>
                <c:pt idx="306">
                  <c:v>1986.758</c:v>
                </c:pt>
                <c:pt idx="307">
                  <c:v>1986.8510000000001</c:v>
                </c:pt>
                <c:pt idx="308">
                  <c:v>1986.933</c:v>
                </c:pt>
                <c:pt idx="309">
                  <c:v>1987.0070000000001</c:v>
                </c:pt>
                <c:pt idx="310">
                  <c:v>1987.106</c:v>
                </c:pt>
                <c:pt idx="311">
                  <c:v>1987.193</c:v>
                </c:pt>
                <c:pt idx="312">
                  <c:v>1987.355</c:v>
                </c:pt>
                <c:pt idx="313">
                  <c:v>1987.443</c:v>
                </c:pt>
                <c:pt idx="314">
                  <c:v>1987.6289999999999</c:v>
                </c:pt>
                <c:pt idx="315">
                  <c:v>1987.9739999999999</c:v>
                </c:pt>
                <c:pt idx="316">
                  <c:v>1988.414</c:v>
                </c:pt>
                <c:pt idx="317">
                  <c:v>1988.5039999999999</c:v>
                </c:pt>
                <c:pt idx="318">
                  <c:v>1988.537</c:v>
                </c:pt>
                <c:pt idx="319">
                  <c:v>1988.6220000000001</c:v>
                </c:pt>
                <c:pt idx="320">
                  <c:v>1988.6679999999999</c:v>
                </c:pt>
                <c:pt idx="321">
                  <c:v>1988.7170000000001</c:v>
                </c:pt>
                <c:pt idx="322">
                  <c:v>1988.81</c:v>
                </c:pt>
                <c:pt idx="323">
                  <c:v>1988.8889999999999</c:v>
                </c:pt>
                <c:pt idx="324">
                  <c:v>1988.9</c:v>
                </c:pt>
                <c:pt idx="325">
                  <c:v>1988.9580000000001</c:v>
                </c:pt>
                <c:pt idx="326">
                  <c:v>1989.075</c:v>
                </c:pt>
                <c:pt idx="327">
                  <c:v>1989.136</c:v>
                </c:pt>
                <c:pt idx="328">
                  <c:v>1989.1489999999999</c:v>
                </c:pt>
                <c:pt idx="329">
                  <c:v>1989.2529999999999</c:v>
                </c:pt>
                <c:pt idx="330">
                  <c:v>1989.385</c:v>
                </c:pt>
                <c:pt idx="331">
                  <c:v>1989.396</c:v>
                </c:pt>
                <c:pt idx="332">
                  <c:v>1989.4780000000001</c:v>
                </c:pt>
                <c:pt idx="333">
                  <c:v>1989.549</c:v>
                </c:pt>
                <c:pt idx="334">
                  <c:v>1989.588</c:v>
                </c:pt>
                <c:pt idx="335">
                  <c:v>1989.6510000000001</c:v>
                </c:pt>
                <c:pt idx="336">
                  <c:v>1989.7380000000001</c:v>
                </c:pt>
                <c:pt idx="337">
                  <c:v>1989.76</c:v>
                </c:pt>
                <c:pt idx="338">
                  <c:v>1989.796</c:v>
                </c:pt>
                <c:pt idx="339">
                  <c:v>1989.9059999999999</c:v>
                </c:pt>
                <c:pt idx="340">
                  <c:v>1989.9469999999999</c:v>
                </c:pt>
                <c:pt idx="341">
                  <c:v>1989.963</c:v>
                </c:pt>
                <c:pt idx="342">
                  <c:v>1990.0530000000001</c:v>
                </c:pt>
                <c:pt idx="343">
                  <c:v>1990.0640000000001</c:v>
                </c:pt>
                <c:pt idx="344">
                  <c:v>1990.1990000000001</c:v>
                </c:pt>
                <c:pt idx="345">
                  <c:v>1990.4290000000001</c:v>
                </c:pt>
                <c:pt idx="346">
                  <c:v>1990.684</c:v>
                </c:pt>
                <c:pt idx="347">
                  <c:v>1990.73</c:v>
                </c:pt>
                <c:pt idx="348">
                  <c:v>1990.886</c:v>
                </c:pt>
                <c:pt idx="349">
                  <c:v>1990.99</c:v>
                </c:pt>
                <c:pt idx="350">
                  <c:v>1991.0450000000001</c:v>
                </c:pt>
                <c:pt idx="351">
                  <c:v>1991.136</c:v>
                </c:pt>
                <c:pt idx="352">
                  <c:v>1991.201</c:v>
                </c:pt>
                <c:pt idx="353">
                  <c:v>1991.33</c:v>
                </c:pt>
                <c:pt idx="354">
                  <c:v>1991.3440000000001</c:v>
                </c:pt>
                <c:pt idx="355">
                  <c:v>1991.4069999999999</c:v>
                </c:pt>
                <c:pt idx="356">
                  <c:v>1991.7329999999999</c:v>
                </c:pt>
                <c:pt idx="357">
                  <c:v>1991.741</c:v>
                </c:pt>
                <c:pt idx="358">
                  <c:v>1991.8119999999999</c:v>
                </c:pt>
                <c:pt idx="359">
                  <c:v>1991.9110000000001</c:v>
                </c:pt>
                <c:pt idx="360">
                  <c:v>1992.1980000000001</c:v>
                </c:pt>
                <c:pt idx="361">
                  <c:v>1992.4659999999999</c:v>
                </c:pt>
                <c:pt idx="362">
                  <c:v>1993.2449999999999</c:v>
                </c:pt>
                <c:pt idx="363">
                  <c:v>1993.3520000000001</c:v>
                </c:pt>
                <c:pt idx="364">
                  <c:v>1993.5219999999999</c:v>
                </c:pt>
                <c:pt idx="365">
                  <c:v>1993.585</c:v>
                </c:pt>
                <c:pt idx="366">
                  <c:v>1993.7139999999999</c:v>
                </c:pt>
                <c:pt idx="367">
                  <c:v>1994.0509999999999</c:v>
                </c:pt>
                <c:pt idx="368">
                  <c:v>1994.133</c:v>
                </c:pt>
                <c:pt idx="369">
                  <c:v>1994.2529999999999</c:v>
                </c:pt>
                <c:pt idx="370">
                  <c:v>1994.432</c:v>
                </c:pt>
                <c:pt idx="371">
                  <c:v>1994.5360000000001</c:v>
                </c:pt>
                <c:pt idx="372">
                  <c:v>1994.662</c:v>
                </c:pt>
                <c:pt idx="373">
                  <c:v>1994.8209999999999</c:v>
                </c:pt>
                <c:pt idx="374">
                  <c:v>1994.895</c:v>
                </c:pt>
                <c:pt idx="375">
                  <c:v>1994.982</c:v>
                </c:pt>
                <c:pt idx="376">
                  <c:v>1995.067</c:v>
                </c:pt>
                <c:pt idx="377">
                  <c:v>1995.171</c:v>
                </c:pt>
                <c:pt idx="378">
                  <c:v>1995.2639999999999</c:v>
                </c:pt>
                <c:pt idx="379">
                  <c:v>1995.3520000000001</c:v>
                </c:pt>
                <c:pt idx="380">
                  <c:v>1995.4670000000001</c:v>
                </c:pt>
                <c:pt idx="381">
                  <c:v>1995.4670000000001</c:v>
                </c:pt>
                <c:pt idx="382">
                  <c:v>1995.53</c:v>
                </c:pt>
                <c:pt idx="383">
                  <c:v>1995.53</c:v>
                </c:pt>
                <c:pt idx="384">
                  <c:v>1995.664</c:v>
                </c:pt>
                <c:pt idx="385">
                  <c:v>1995.664</c:v>
                </c:pt>
                <c:pt idx="386">
                  <c:v>1995.7080000000001</c:v>
                </c:pt>
                <c:pt idx="387">
                  <c:v>1995.752</c:v>
                </c:pt>
                <c:pt idx="388">
                  <c:v>1995.752</c:v>
                </c:pt>
                <c:pt idx="389">
                  <c:v>1995.9110000000001</c:v>
                </c:pt>
                <c:pt idx="390">
                  <c:v>1995.9110000000001</c:v>
                </c:pt>
                <c:pt idx="391">
                  <c:v>1995.9880000000001</c:v>
                </c:pt>
                <c:pt idx="392">
                  <c:v>1995.9880000000001</c:v>
                </c:pt>
                <c:pt idx="393">
                  <c:v>1996.0340000000001</c:v>
                </c:pt>
                <c:pt idx="394">
                  <c:v>1996.0830000000001</c:v>
                </c:pt>
                <c:pt idx="395">
                  <c:v>1996.0830000000001</c:v>
                </c:pt>
                <c:pt idx="396">
                  <c:v>1996.154</c:v>
                </c:pt>
                <c:pt idx="397">
                  <c:v>1996.154</c:v>
                </c:pt>
                <c:pt idx="398">
                  <c:v>1996.269</c:v>
                </c:pt>
                <c:pt idx="399">
                  <c:v>1996.3430000000001</c:v>
                </c:pt>
                <c:pt idx="400">
                  <c:v>1996.4739999999999</c:v>
                </c:pt>
                <c:pt idx="401">
                  <c:v>1996.7170000000001</c:v>
                </c:pt>
                <c:pt idx="402">
                  <c:v>1996.7909999999999</c:v>
                </c:pt>
                <c:pt idx="403">
                  <c:v>1996.7909999999999</c:v>
                </c:pt>
                <c:pt idx="404">
                  <c:v>1997.078</c:v>
                </c:pt>
                <c:pt idx="405">
                  <c:v>1997.078</c:v>
                </c:pt>
                <c:pt idx="406">
                  <c:v>1997.182</c:v>
                </c:pt>
                <c:pt idx="407">
                  <c:v>1997.366</c:v>
                </c:pt>
                <c:pt idx="408">
                  <c:v>1997.5329999999999</c:v>
                </c:pt>
                <c:pt idx="409">
                  <c:v>1999.511</c:v>
                </c:pt>
                <c:pt idx="410">
                  <c:v>1999.511</c:v>
                </c:pt>
                <c:pt idx="411">
                  <c:v>1999.538</c:v>
                </c:pt>
                <c:pt idx="412">
                  <c:v>1999.538</c:v>
                </c:pt>
                <c:pt idx="413">
                  <c:v>1999.61</c:v>
                </c:pt>
                <c:pt idx="414">
                  <c:v>1999.749</c:v>
                </c:pt>
                <c:pt idx="415">
                  <c:v>1999.749</c:v>
                </c:pt>
                <c:pt idx="416">
                  <c:v>1999.807</c:v>
                </c:pt>
                <c:pt idx="417">
                  <c:v>1999.971</c:v>
                </c:pt>
                <c:pt idx="418">
                  <c:v>1999.971</c:v>
                </c:pt>
                <c:pt idx="419">
                  <c:v>1999.971</c:v>
                </c:pt>
                <c:pt idx="420">
                  <c:v>2000.0530000000001</c:v>
                </c:pt>
                <c:pt idx="421">
                  <c:v>2000.0530000000001</c:v>
                </c:pt>
                <c:pt idx="422">
                  <c:v>2000.078</c:v>
                </c:pt>
                <c:pt idx="423">
                  <c:v>2000.097</c:v>
                </c:pt>
                <c:pt idx="424">
                  <c:v>2000.1</c:v>
                </c:pt>
                <c:pt idx="425">
                  <c:v>2000.2339999999999</c:v>
                </c:pt>
                <c:pt idx="426">
                  <c:v>2000.2339999999999</c:v>
                </c:pt>
                <c:pt idx="427">
                  <c:v>2000.296</c:v>
                </c:pt>
                <c:pt idx="428">
                  <c:v>2000.296</c:v>
                </c:pt>
                <c:pt idx="429">
                  <c:v>2000.357</c:v>
                </c:pt>
                <c:pt idx="430">
                  <c:v>2000.357</c:v>
                </c:pt>
                <c:pt idx="431">
                  <c:v>2000.414</c:v>
                </c:pt>
                <c:pt idx="432">
                  <c:v>2000.414</c:v>
                </c:pt>
                <c:pt idx="433">
                  <c:v>2000.414</c:v>
                </c:pt>
                <c:pt idx="434">
                  <c:v>2000.4690000000001</c:v>
                </c:pt>
                <c:pt idx="435">
                  <c:v>2000.712</c:v>
                </c:pt>
                <c:pt idx="436">
                  <c:v>2000.75</c:v>
                </c:pt>
                <c:pt idx="437">
                  <c:v>2000.7860000000001</c:v>
                </c:pt>
                <c:pt idx="438">
                  <c:v>2000.7860000000001</c:v>
                </c:pt>
                <c:pt idx="439">
                  <c:v>2000.884</c:v>
                </c:pt>
                <c:pt idx="440">
                  <c:v>2001.0319999999999</c:v>
                </c:pt>
                <c:pt idx="441">
                  <c:v>2001.0319999999999</c:v>
                </c:pt>
                <c:pt idx="442">
                  <c:v>2001.19</c:v>
                </c:pt>
                <c:pt idx="443">
                  <c:v>2001.19</c:v>
                </c:pt>
                <c:pt idx="444">
                  <c:v>2001.229</c:v>
                </c:pt>
                <c:pt idx="445">
                  <c:v>2001.7329999999999</c:v>
                </c:pt>
                <c:pt idx="446">
                  <c:v>2001.7329999999999</c:v>
                </c:pt>
                <c:pt idx="447">
                  <c:v>2001.7739999999999</c:v>
                </c:pt>
                <c:pt idx="448">
                  <c:v>2001.8119999999999</c:v>
                </c:pt>
                <c:pt idx="449">
                  <c:v>2001.8510000000001</c:v>
                </c:pt>
                <c:pt idx="450">
                  <c:v>2001.922</c:v>
                </c:pt>
                <c:pt idx="451">
                  <c:v>2001.922</c:v>
                </c:pt>
                <c:pt idx="452">
                  <c:v>2001.9549999999999</c:v>
                </c:pt>
                <c:pt idx="453">
                  <c:v>2001.9929999999999</c:v>
                </c:pt>
                <c:pt idx="454">
                  <c:v>2001.9929999999999</c:v>
                </c:pt>
                <c:pt idx="455">
                  <c:v>2002.0260000000001</c:v>
                </c:pt>
                <c:pt idx="456">
                  <c:v>2002.0640000000001</c:v>
                </c:pt>
                <c:pt idx="457">
                  <c:v>2002.114</c:v>
                </c:pt>
                <c:pt idx="458">
                  <c:v>2002.182</c:v>
                </c:pt>
                <c:pt idx="459">
                  <c:v>2002.182</c:v>
                </c:pt>
                <c:pt idx="460">
                  <c:v>2002.248</c:v>
                </c:pt>
                <c:pt idx="461">
                  <c:v>2002.2919999999999</c:v>
                </c:pt>
                <c:pt idx="462">
                  <c:v>2002.33</c:v>
                </c:pt>
                <c:pt idx="463">
                  <c:v>2002.3710000000001</c:v>
                </c:pt>
                <c:pt idx="464">
                  <c:v>2002.41</c:v>
                </c:pt>
                <c:pt idx="465">
                  <c:v>2002.41</c:v>
                </c:pt>
                <c:pt idx="466">
                  <c:v>2002.453</c:v>
                </c:pt>
                <c:pt idx="467">
                  <c:v>2002.508</c:v>
                </c:pt>
                <c:pt idx="468">
                  <c:v>2002.547</c:v>
                </c:pt>
                <c:pt idx="469">
                  <c:v>2002.58</c:v>
                </c:pt>
                <c:pt idx="470">
                  <c:v>2002.58</c:v>
                </c:pt>
                <c:pt idx="471">
                  <c:v>2002.6179999999999</c:v>
                </c:pt>
                <c:pt idx="472">
                  <c:v>2002.675</c:v>
                </c:pt>
                <c:pt idx="473">
                  <c:v>2002.722</c:v>
                </c:pt>
                <c:pt idx="474">
                  <c:v>2002.771</c:v>
                </c:pt>
                <c:pt idx="475">
                  <c:v>2002.8320000000001</c:v>
                </c:pt>
                <c:pt idx="476">
                  <c:v>2002.9110000000001</c:v>
                </c:pt>
                <c:pt idx="477">
                  <c:v>2002.9849999999999</c:v>
                </c:pt>
                <c:pt idx="478">
                  <c:v>2002.9849999999999</c:v>
                </c:pt>
                <c:pt idx="479">
                  <c:v>2003.04</c:v>
                </c:pt>
                <c:pt idx="480">
                  <c:v>2003.086</c:v>
                </c:pt>
                <c:pt idx="481">
                  <c:v>2003.086</c:v>
                </c:pt>
                <c:pt idx="482">
                  <c:v>2003.171</c:v>
                </c:pt>
                <c:pt idx="483">
                  <c:v>2003.2529999999999</c:v>
                </c:pt>
                <c:pt idx="484">
                  <c:v>2003.2529999999999</c:v>
                </c:pt>
                <c:pt idx="485">
                  <c:v>2003.297</c:v>
                </c:pt>
                <c:pt idx="486">
                  <c:v>2003.355</c:v>
                </c:pt>
                <c:pt idx="487">
                  <c:v>2003.415</c:v>
                </c:pt>
                <c:pt idx="488">
                  <c:v>2003.4839999999999</c:v>
                </c:pt>
                <c:pt idx="489">
                  <c:v>2003.4839999999999</c:v>
                </c:pt>
                <c:pt idx="490">
                  <c:v>2003.5160000000001</c:v>
                </c:pt>
                <c:pt idx="491">
                  <c:v>2003.5519999999999</c:v>
                </c:pt>
                <c:pt idx="492">
                  <c:v>2003.61</c:v>
                </c:pt>
                <c:pt idx="493">
                  <c:v>2003.6780000000001</c:v>
                </c:pt>
                <c:pt idx="494">
                  <c:v>2003.769</c:v>
                </c:pt>
                <c:pt idx="495">
                  <c:v>2003.769</c:v>
                </c:pt>
                <c:pt idx="496">
                  <c:v>2003.884</c:v>
                </c:pt>
                <c:pt idx="497">
                  <c:v>2003.941</c:v>
                </c:pt>
                <c:pt idx="498">
                  <c:v>2003.9880000000001</c:v>
                </c:pt>
                <c:pt idx="499">
                  <c:v>2003.9880000000001</c:v>
                </c:pt>
                <c:pt idx="500">
                  <c:v>2004.037</c:v>
                </c:pt>
                <c:pt idx="501">
                  <c:v>2004.086</c:v>
                </c:pt>
                <c:pt idx="502">
                  <c:v>2004.1790000000001</c:v>
                </c:pt>
                <c:pt idx="503">
                  <c:v>2004.223</c:v>
                </c:pt>
                <c:pt idx="504">
                  <c:v>2004.2719999999999</c:v>
                </c:pt>
                <c:pt idx="505">
                  <c:v>2004.337</c:v>
                </c:pt>
                <c:pt idx="506">
                  <c:v>2004.3979999999999</c:v>
                </c:pt>
                <c:pt idx="507">
                  <c:v>2004.441</c:v>
                </c:pt>
                <c:pt idx="508">
                  <c:v>2004.48</c:v>
                </c:pt>
                <c:pt idx="509">
                  <c:v>2004.5260000000001</c:v>
                </c:pt>
                <c:pt idx="510">
                  <c:v>2004.633</c:v>
                </c:pt>
                <c:pt idx="511">
                  <c:v>2004.857</c:v>
                </c:pt>
                <c:pt idx="512">
                  <c:v>2004.857</c:v>
                </c:pt>
                <c:pt idx="513">
                  <c:v>2004.903</c:v>
                </c:pt>
                <c:pt idx="514">
                  <c:v>2004.95</c:v>
                </c:pt>
                <c:pt idx="515">
                  <c:v>2004.95</c:v>
                </c:pt>
                <c:pt idx="516">
                  <c:v>2004.999</c:v>
                </c:pt>
                <c:pt idx="517">
                  <c:v>2005.0509999999999</c:v>
                </c:pt>
                <c:pt idx="518">
                  <c:v>2005.1110000000001</c:v>
                </c:pt>
                <c:pt idx="519">
                  <c:v>2005.182</c:v>
                </c:pt>
                <c:pt idx="520">
                  <c:v>2005.182</c:v>
                </c:pt>
                <c:pt idx="521">
                  <c:v>2005.24</c:v>
                </c:pt>
                <c:pt idx="522">
                  <c:v>2005.24</c:v>
                </c:pt>
                <c:pt idx="523">
                  <c:v>2005.289</c:v>
                </c:pt>
                <c:pt idx="524">
                  <c:v>2005.289</c:v>
                </c:pt>
                <c:pt idx="525">
                  <c:v>2005.289</c:v>
                </c:pt>
                <c:pt idx="526">
                  <c:v>2005.338</c:v>
                </c:pt>
                <c:pt idx="527">
                  <c:v>2005.377</c:v>
                </c:pt>
                <c:pt idx="528">
                  <c:v>2005.432</c:v>
                </c:pt>
                <c:pt idx="529">
                  <c:v>2005.5</c:v>
                </c:pt>
                <c:pt idx="530">
                  <c:v>2005.5519999999999</c:v>
                </c:pt>
                <c:pt idx="531">
                  <c:v>2005.6559999999999</c:v>
                </c:pt>
                <c:pt idx="532">
                  <c:v>2005.7660000000001</c:v>
                </c:pt>
                <c:pt idx="533">
                  <c:v>2005.9110000000001</c:v>
                </c:pt>
                <c:pt idx="534">
                  <c:v>2006.04</c:v>
                </c:pt>
                <c:pt idx="535">
                  <c:v>2006.1489999999999</c:v>
                </c:pt>
                <c:pt idx="536">
                  <c:v>2006.297</c:v>
                </c:pt>
                <c:pt idx="537">
                  <c:v>2006.4069999999999</c:v>
                </c:pt>
                <c:pt idx="538">
                  <c:v>2006.508</c:v>
                </c:pt>
                <c:pt idx="539">
                  <c:v>2006.623</c:v>
                </c:pt>
                <c:pt idx="540">
                  <c:v>2006.623</c:v>
                </c:pt>
                <c:pt idx="541">
                  <c:v>2006.7190000000001</c:v>
                </c:pt>
                <c:pt idx="542">
                  <c:v>2006.7739999999999</c:v>
                </c:pt>
                <c:pt idx="543">
                  <c:v>2006.8150000000001</c:v>
                </c:pt>
                <c:pt idx="544">
                  <c:v>2007.056</c:v>
                </c:pt>
                <c:pt idx="545">
                  <c:v>2007.374</c:v>
                </c:pt>
                <c:pt idx="546">
                  <c:v>2007.44</c:v>
                </c:pt>
                <c:pt idx="547">
                  <c:v>2007.5440000000001</c:v>
                </c:pt>
                <c:pt idx="548">
                  <c:v>2007.61</c:v>
                </c:pt>
                <c:pt idx="549">
                  <c:v>2007.7249999999999</c:v>
                </c:pt>
                <c:pt idx="550">
                  <c:v>2007.826</c:v>
                </c:pt>
                <c:pt idx="551">
                  <c:v>2007.9359999999999</c:v>
                </c:pt>
                <c:pt idx="552">
                  <c:v>2008.0450000000001</c:v>
                </c:pt>
                <c:pt idx="553">
                  <c:v>2008.1679999999999</c:v>
                </c:pt>
                <c:pt idx="554">
                  <c:v>2008.2719999999999</c:v>
                </c:pt>
                <c:pt idx="555">
                  <c:v>2008.3779999999999</c:v>
                </c:pt>
                <c:pt idx="556">
                  <c:v>2008.482</c:v>
                </c:pt>
                <c:pt idx="557">
                  <c:v>2008.575</c:v>
                </c:pt>
                <c:pt idx="558">
                  <c:v>2008.654</c:v>
                </c:pt>
                <c:pt idx="559">
                  <c:v>2008.807</c:v>
                </c:pt>
                <c:pt idx="560">
                  <c:v>2008.925</c:v>
                </c:pt>
                <c:pt idx="561">
                  <c:v>2009.0340000000001</c:v>
                </c:pt>
                <c:pt idx="562">
                  <c:v>2009.116</c:v>
                </c:pt>
                <c:pt idx="563">
                  <c:v>2009.232</c:v>
                </c:pt>
                <c:pt idx="564">
                  <c:v>2009.3440000000001</c:v>
                </c:pt>
                <c:pt idx="565">
                  <c:v>2009.38</c:v>
                </c:pt>
                <c:pt idx="566">
                  <c:v>2009.421</c:v>
                </c:pt>
                <c:pt idx="567">
                  <c:v>2009.5409999999999</c:v>
                </c:pt>
                <c:pt idx="568">
                  <c:v>2009.596</c:v>
                </c:pt>
                <c:pt idx="569">
                  <c:v>2009.67</c:v>
                </c:pt>
                <c:pt idx="570">
                  <c:v>2009.7059999999999</c:v>
                </c:pt>
                <c:pt idx="571">
                  <c:v>2009.818</c:v>
                </c:pt>
                <c:pt idx="572">
                  <c:v>2009.8620000000001</c:v>
                </c:pt>
                <c:pt idx="573">
                  <c:v>2009.8969999999999</c:v>
                </c:pt>
                <c:pt idx="574">
                  <c:v>2010.067</c:v>
                </c:pt>
                <c:pt idx="575">
                  <c:v>2010.3030000000001</c:v>
                </c:pt>
                <c:pt idx="576">
                  <c:v>2010.338</c:v>
                </c:pt>
                <c:pt idx="577">
                  <c:v>2010.434</c:v>
                </c:pt>
                <c:pt idx="578">
                  <c:v>2010.5820000000001</c:v>
                </c:pt>
                <c:pt idx="579">
                  <c:v>2010.675</c:v>
                </c:pt>
                <c:pt idx="580">
                  <c:v>2010.7850000000001</c:v>
                </c:pt>
                <c:pt idx="581">
                  <c:v>2010.8810000000001</c:v>
                </c:pt>
                <c:pt idx="582">
                  <c:v>2010.9190000000001</c:v>
                </c:pt>
                <c:pt idx="583">
                  <c:v>2011.0119999999999</c:v>
                </c:pt>
                <c:pt idx="584">
                  <c:v>2011.0509999999999</c:v>
                </c:pt>
                <c:pt idx="585">
                  <c:v>2011.1579999999999</c:v>
                </c:pt>
                <c:pt idx="586">
                  <c:v>2011.2429999999999</c:v>
                </c:pt>
                <c:pt idx="587">
                  <c:v>2011.3219999999999</c:v>
                </c:pt>
                <c:pt idx="588">
                  <c:v>2011.412</c:v>
                </c:pt>
                <c:pt idx="589">
                  <c:v>2011.527</c:v>
                </c:pt>
                <c:pt idx="590">
                  <c:v>2011.634</c:v>
                </c:pt>
                <c:pt idx="591">
                  <c:v>2011.7329999999999</c:v>
                </c:pt>
                <c:pt idx="592">
                  <c:v>2011.856</c:v>
                </c:pt>
                <c:pt idx="593">
                  <c:v>2011.9739999999999</c:v>
                </c:pt>
                <c:pt idx="594">
                  <c:v>2012.0940000000001</c:v>
                </c:pt>
                <c:pt idx="595">
                  <c:v>2012.2090000000001</c:v>
                </c:pt>
                <c:pt idx="596">
                  <c:v>2012.316</c:v>
                </c:pt>
                <c:pt idx="597">
                  <c:v>2012.4280000000001</c:v>
                </c:pt>
                <c:pt idx="598">
                  <c:v>2012.433</c:v>
                </c:pt>
                <c:pt idx="599">
                  <c:v>2012.4690000000001</c:v>
                </c:pt>
                <c:pt idx="600">
                  <c:v>2012.5039999999999</c:v>
                </c:pt>
                <c:pt idx="601">
                  <c:v>2012.6030000000001</c:v>
                </c:pt>
                <c:pt idx="602">
                  <c:v>2012.6980000000001</c:v>
                </c:pt>
                <c:pt idx="603">
                  <c:v>2012.739</c:v>
                </c:pt>
                <c:pt idx="604">
                  <c:v>2012.7449999999999</c:v>
                </c:pt>
                <c:pt idx="605">
                  <c:v>2012.857</c:v>
                </c:pt>
                <c:pt idx="606">
                  <c:v>2012.9110000000001</c:v>
                </c:pt>
                <c:pt idx="607">
                  <c:v>2012.9960000000001</c:v>
                </c:pt>
                <c:pt idx="608">
                  <c:v>2012.9960000000001</c:v>
                </c:pt>
                <c:pt idx="609">
                  <c:v>2013.114</c:v>
                </c:pt>
                <c:pt idx="610">
                  <c:v>2013.13</c:v>
                </c:pt>
                <c:pt idx="611">
                  <c:v>2013.1659999999999</c:v>
                </c:pt>
                <c:pt idx="612">
                  <c:v>2013.1959999999999</c:v>
                </c:pt>
                <c:pt idx="613">
                  <c:v>2013.232</c:v>
                </c:pt>
                <c:pt idx="614">
                  <c:v>2013.289</c:v>
                </c:pt>
                <c:pt idx="615">
                  <c:v>2013.3689999999999</c:v>
                </c:pt>
                <c:pt idx="616">
                  <c:v>2013.38</c:v>
                </c:pt>
                <c:pt idx="617">
                  <c:v>2013.4670000000001</c:v>
                </c:pt>
                <c:pt idx="618">
                  <c:v>2013.489</c:v>
                </c:pt>
                <c:pt idx="619">
                  <c:v>2013.6559999999999</c:v>
                </c:pt>
                <c:pt idx="620">
                  <c:v>2013.73</c:v>
                </c:pt>
                <c:pt idx="621">
                  <c:v>2013.7380000000001</c:v>
                </c:pt>
                <c:pt idx="622">
                  <c:v>2013.758</c:v>
                </c:pt>
                <c:pt idx="623">
                  <c:v>2013.8320000000001</c:v>
                </c:pt>
                <c:pt idx="624">
                  <c:v>2013.925</c:v>
                </c:pt>
                <c:pt idx="625">
                  <c:v>2014.0429999999999</c:v>
                </c:pt>
                <c:pt idx="626">
                  <c:v>2014.2260000000001</c:v>
                </c:pt>
                <c:pt idx="627">
                  <c:v>2014.2260000000001</c:v>
                </c:pt>
                <c:pt idx="628">
                  <c:v>2014.2639999999999</c:v>
                </c:pt>
                <c:pt idx="629">
                  <c:v>2014.2639999999999</c:v>
                </c:pt>
                <c:pt idx="630">
                  <c:v>2014.3140000000001</c:v>
                </c:pt>
                <c:pt idx="631">
                  <c:v>2014.412</c:v>
                </c:pt>
                <c:pt idx="632">
                  <c:v>2014.5550000000001</c:v>
                </c:pt>
                <c:pt idx="633">
                  <c:v>2014.653</c:v>
                </c:pt>
                <c:pt idx="634">
                  <c:v>2014.7550000000001</c:v>
                </c:pt>
                <c:pt idx="635">
                  <c:v>2014.856</c:v>
                </c:pt>
                <c:pt idx="636">
                  <c:v>2014.9380000000001</c:v>
                </c:pt>
                <c:pt idx="637">
                  <c:v>2014.9549999999999</c:v>
                </c:pt>
                <c:pt idx="638">
                  <c:v>2015.5740000000001</c:v>
                </c:pt>
                <c:pt idx="639">
                  <c:v>2015.5740000000001</c:v>
                </c:pt>
              </c:numCache>
            </c:numRef>
          </c:xVal>
          <c:yVal>
            <c:numRef>
              <c:f>'SH New Zealand D14C'!$J$6:$J$645</c:f>
              <c:numCache>
                <c:formatCode>General</c:formatCode>
                <c:ptCount val="640"/>
                <c:pt idx="0">
                  <c:v>-17.7</c:v>
                </c:pt>
                <c:pt idx="1">
                  <c:v>-10.1</c:v>
                </c:pt>
                <c:pt idx="2">
                  <c:v>-1.4</c:v>
                </c:pt>
                <c:pt idx="3">
                  <c:v>-10.4</c:v>
                </c:pt>
                <c:pt idx="4">
                  <c:v>-4.2</c:v>
                </c:pt>
                <c:pt idx="5">
                  <c:v>-11.8</c:v>
                </c:pt>
                <c:pt idx="6">
                  <c:v>0.1</c:v>
                </c:pt>
                <c:pt idx="7">
                  <c:v>5.6</c:v>
                </c:pt>
                <c:pt idx="8">
                  <c:v>37.799999999999997</c:v>
                </c:pt>
                <c:pt idx="9">
                  <c:v>18.100000000000001</c:v>
                </c:pt>
                <c:pt idx="10">
                  <c:v>10.1</c:v>
                </c:pt>
                <c:pt idx="11">
                  <c:v>13.6</c:v>
                </c:pt>
                <c:pt idx="12">
                  <c:v>18.3</c:v>
                </c:pt>
                <c:pt idx="13">
                  <c:v>24.9</c:v>
                </c:pt>
                <c:pt idx="14">
                  <c:v>39</c:v>
                </c:pt>
                <c:pt idx="15">
                  <c:v>41.5</c:v>
                </c:pt>
                <c:pt idx="16">
                  <c:v>16.600000000000001</c:v>
                </c:pt>
                <c:pt idx="17">
                  <c:v>44.8</c:v>
                </c:pt>
                <c:pt idx="18">
                  <c:v>43.3</c:v>
                </c:pt>
                <c:pt idx="19">
                  <c:v>51.3</c:v>
                </c:pt>
                <c:pt idx="20">
                  <c:v>46.2</c:v>
                </c:pt>
                <c:pt idx="21">
                  <c:v>51.6</c:v>
                </c:pt>
                <c:pt idx="22">
                  <c:v>62</c:v>
                </c:pt>
                <c:pt idx="23">
                  <c:v>67.5</c:v>
                </c:pt>
                <c:pt idx="24">
                  <c:v>76.2</c:v>
                </c:pt>
                <c:pt idx="25">
                  <c:v>77.7</c:v>
                </c:pt>
                <c:pt idx="26">
                  <c:v>81</c:v>
                </c:pt>
                <c:pt idx="27">
                  <c:v>93.9</c:v>
                </c:pt>
                <c:pt idx="28">
                  <c:v>116.9</c:v>
                </c:pt>
                <c:pt idx="29">
                  <c:v>110.1</c:v>
                </c:pt>
                <c:pt idx="30">
                  <c:v>121.1</c:v>
                </c:pt>
                <c:pt idx="31">
                  <c:v>126</c:v>
                </c:pt>
                <c:pt idx="32">
                  <c:v>137.19999999999999</c:v>
                </c:pt>
                <c:pt idx="33">
                  <c:v>132.69999999999999</c:v>
                </c:pt>
                <c:pt idx="34">
                  <c:v>150</c:v>
                </c:pt>
                <c:pt idx="35">
                  <c:v>141.9</c:v>
                </c:pt>
                <c:pt idx="36">
                  <c:v>164.6</c:v>
                </c:pt>
                <c:pt idx="37">
                  <c:v>171.4</c:v>
                </c:pt>
                <c:pt idx="38">
                  <c:v>181.7</c:v>
                </c:pt>
                <c:pt idx="39">
                  <c:v>181.8</c:v>
                </c:pt>
                <c:pt idx="40">
                  <c:v>187.9</c:v>
                </c:pt>
                <c:pt idx="41">
                  <c:v>187.3</c:v>
                </c:pt>
                <c:pt idx="42">
                  <c:v>193.6</c:v>
                </c:pt>
                <c:pt idx="43">
                  <c:v>195.8</c:v>
                </c:pt>
                <c:pt idx="44">
                  <c:v>198.4</c:v>
                </c:pt>
                <c:pt idx="45">
                  <c:v>193.7</c:v>
                </c:pt>
                <c:pt idx="46">
                  <c:v>194.9</c:v>
                </c:pt>
                <c:pt idx="47">
                  <c:v>207.1</c:v>
                </c:pt>
                <c:pt idx="48">
                  <c:v>201.9</c:v>
                </c:pt>
                <c:pt idx="49">
                  <c:v>196.6</c:v>
                </c:pt>
                <c:pt idx="50">
                  <c:v>198.4</c:v>
                </c:pt>
                <c:pt idx="51">
                  <c:v>197.9</c:v>
                </c:pt>
                <c:pt idx="52">
                  <c:v>182.9</c:v>
                </c:pt>
                <c:pt idx="53">
                  <c:v>237.2</c:v>
                </c:pt>
                <c:pt idx="54">
                  <c:v>227.3</c:v>
                </c:pt>
                <c:pt idx="55">
                  <c:v>197.4</c:v>
                </c:pt>
                <c:pt idx="56">
                  <c:v>207.3</c:v>
                </c:pt>
                <c:pt idx="57">
                  <c:v>214.3</c:v>
                </c:pt>
                <c:pt idx="58">
                  <c:v>189.4</c:v>
                </c:pt>
                <c:pt idx="59">
                  <c:v>233.5</c:v>
                </c:pt>
                <c:pt idx="60">
                  <c:v>250.5</c:v>
                </c:pt>
                <c:pt idx="61">
                  <c:v>266.60000000000002</c:v>
                </c:pt>
                <c:pt idx="62">
                  <c:v>265.5</c:v>
                </c:pt>
                <c:pt idx="63">
                  <c:v>269.7</c:v>
                </c:pt>
                <c:pt idx="64">
                  <c:v>266.3</c:v>
                </c:pt>
                <c:pt idx="65">
                  <c:v>280.89999999999998</c:v>
                </c:pt>
                <c:pt idx="66">
                  <c:v>284.3</c:v>
                </c:pt>
                <c:pt idx="67">
                  <c:v>313.2</c:v>
                </c:pt>
                <c:pt idx="68">
                  <c:v>331</c:v>
                </c:pt>
                <c:pt idx="69">
                  <c:v>355.5</c:v>
                </c:pt>
                <c:pt idx="70">
                  <c:v>405.1</c:v>
                </c:pt>
                <c:pt idx="71">
                  <c:v>374.8</c:v>
                </c:pt>
                <c:pt idx="72">
                  <c:v>429.5</c:v>
                </c:pt>
                <c:pt idx="73">
                  <c:v>445.7</c:v>
                </c:pt>
                <c:pt idx="74">
                  <c:v>472.5</c:v>
                </c:pt>
                <c:pt idx="75">
                  <c:v>500.2</c:v>
                </c:pt>
                <c:pt idx="76">
                  <c:v>498.2</c:v>
                </c:pt>
                <c:pt idx="77">
                  <c:v>542.29999999999995</c:v>
                </c:pt>
                <c:pt idx="78">
                  <c:v>567.5</c:v>
                </c:pt>
                <c:pt idx="79">
                  <c:v>506.9</c:v>
                </c:pt>
                <c:pt idx="80">
                  <c:v>621.9</c:v>
                </c:pt>
                <c:pt idx="81">
                  <c:v>615.79999999999995</c:v>
                </c:pt>
                <c:pt idx="82">
                  <c:v>689.4</c:v>
                </c:pt>
                <c:pt idx="83">
                  <c:v>633.6</c:v>
                </c:pt>
                <c:pt idx="84">
                  <c:v>634</c:v>
                </c:pt>
                <c:pt idx="85">
                  <c:v>615.1</c:v>
                </c:pt>
                <c:pt idx="86">
                  <c:v>694.6</c:v>
                </c:pt>
                <c:pt idx="87">
                  <c:v>614.1</c:v>
                </c:pt>
                <c:pt idx="88">
                  <c:v>634.20000000000005</c:v>
                </c:pt>
                <c:pt idx="89">
                  <c:v>625.79999999999995</c:v>
                </c:pt>
                <c:pt idx="90">
                  <c:v>634.4</c:v>
                </c:pt>
                <c:pt idx="91">
                  <c:v>647.29999999999995</c:v>
                </c:pt>
                <c:pt idx="92">
                  <c:v>646.5</c:v>
                </c:pt>
                <c:pt idx="93">
                  <c:v>631.79999999999995</c:v>
                </c:pt>
                <c:pt idx="94">
                  <c:v>622</c:v>
                </c:pt>
                <c:pt idx="95">
                  <c:v>612.4</c:v>
                </c:pt>
                <c:pt idx="96">
                  <c:v>612.1</c:v>
                </c:pt>
                <c:pt idx="97">
                  <c:v>590.9</c:v>
                </c:pt>
                <c:pt idx="98">
                  <c:v>625.29999999999995</c:v>
                </c:pt>
                <c:pt idx="99">
                  <c:v>614.79999999999995</c:v>
                </c:pt>
                <c:pt idx="100">
                  <c:v>614.9</c:v>
                </c:pt>
                <c:pt idx="101">
                  <c:v>627.79999999999995</c:v>
                </c:pt>
                <c:pt idx="102">
                  <c:v>616.4</c:v>
                </c:pt>
                <c:pt idx="103">
                  <c:v>602.9</c:v>
                </c:pt>
                <c:pt idx="104">
                  <c:v>608.9</c:v>
                </c:pt>
                <c:pt idx="105">
                  <c:v>596.5</c:v>
                </c:pt>
                <c:pt idx="106">
                  <c:v>589.29999999999995</c:v>
                </c:pt>
                <c:pt idx="107">
                  <c:v>571.4</c:v>
                </c:pt>
                <c:pt idx="108">
                  <c:v>574.9</c:v>
                </c:pt>
                <c:pt idx="109">
                  <c:v>586</c:v>
                </c:pt>
                <c:pt idx="110">
                  <c:v>579.6</c:v>
                </c:pt>
                <c:pt idx="111">
                  <c:v>583</c:v>
                </c:pt>
                <c:pt idx="112">
                  <c:v>582.5</c:v>
                </c:pt>
                <c:pt idx="113">
                  <c:v>572.79999999999995</c:v>
                </c:pt>
                <c:pt idx="114">
                  <c:v>547.6</c:v>
                </c:pt>
                <c:pt idx="115">
                  <c:v>560.4</c:v>
                </c:pt>
                <c:pt idx="116">
                  <c:v>561.6</c:v>
                </c:pt>
                <c:pt idx="117">
                  <c:v>550.5</c:v>
                </c:pt>
                <c:pt idx="118">
                  <c:v>538.20000000000005</c:v>
                </c:pt>
                <c:pt idx="119">
                  <c:v>535.6</c:v>
                </c:pt>
                <c:pt idx="120">
                  <c:v>531.6</c:v>
                </c:pt>
                <c:pt idx="121">
                  <c:v>532.79999999999995</c:v>
                </c:pt>
                <c:pt idx="122">
                  <c:v>537.70000000000005</c:v>
                </c:pt>
                <c:pt idx="123">
                  <c:v>541.70000000000005</c:v>
                </c:pt>
                <c:pt idx="124">
                  <c:v>541.20000000000005</c:v>
                </c:pt>
                <c:pt idx="125">
                  <c:v>539.6</c:v>
                </c:pt>
                <c:pt idx="126">
                  <c:v>539.1</c:v>
                </c:pt>
                <c:pt idx="127">
                  <c:v>537.70000000000005</c:v>
                </c:pt>
                <c:pt idx="128">
                  <c:v>550.4</c:v>
                </c:pt>
                <c:pt idx="129">
                  <c:v>545.4</c:v>
                </c:pt>
                <c:pt idx="130">
                  <c:v>530.29999999999995</c:v>
                </c:pt>
                <c:pt idx="131">
                  <c:v>539.5</c:v>
                </c:pt>
                <c:pt idx="132">
                  <c:v>525.1</c:v>
                </c:pt>
                <c:pt idx="133">
                  <c:v>526.20000000000005</c:v>
                </c:pt>
                <c:pt idx="134">
                  <c:v>522.70000000000005</c:v>
                </c:pt>
                <c:pt idx="135">
                  <c:v>545</c:v>
                </c:pt>
                <c:pt idx="136">
                  <c:v>531.20000000000005</c:v>
                </c:pt>
                <c:pt idx="137">
                  <c:v>510.2</c:v>
                </c:pt>
                <c:pt idx="138">
                  <c:v>510.2</c:v>
                </c:pt>
                <c:pt idx="139">
                  <c:v>535.29999999999995</c:v>
                </c:pt>
                <c:pt idx="140">
                  <c:v>520.4</c:v>
                </c:pt>
                <c:pt idx="141">
                  <c:v>513.5</c:v>
                </c:pt>
                <c:pt idx="142">
                  <c:v>516.1</c:v>
                </c:pt>
                <c:pt idx="143">
                  <c:v>506</c:v>
                </c:pt>
                <c:pt idx="144">
                  <c:v>497.5</c:v>
                </c:pt>
                <c:pt idx="145">
                  <c:v>508</c:v>
                </c:pt>
                <c:pt idx="146">
                  <c:v>498.6</c:v>
                </c:pt>
                <c:pt idx="147">
                  <c:v>497.5</c:v>
                </c:pt>
                <c:pt idx="148">
                  <c:v>495.6</c:v>
                </c:pt>
                <c:pt idx="149">
                  <c:v>500.6</c:v>
                </c:pt>
                <c:pt idx="150">
                  <c:v>494.7</c:v>
                </c:pt>
                <c:pt idx="151">
                  <c:v>508.3</c:v>
                </c:pt>
                <c:pt idx="152">
                  <c:v>500.9</c:v>
                </c:pt>
                <c:pt idx="153">
                  <c:v>499.6</c:v>
                </c:pt>
                <c:pt idx="154">
                  <c:v>498.9</c:v>
                </c:pt>
                <c:pt idx="155">
                  <c:v>494.3</c:v>
                </c:pt>
                <c:pt idx="156">
                  <c:v>483.4</c:v>
                </c:pt>
                <c:pt idx="157">
                  <c:v>478.8</c:v>
                </c:pt>
                <c:pt idx="158">
                  <c:v>492.6</c:v>
                </c:pt>
                <c:pt idx="159">
                  <c:v>479.3</c:v>
                </c:pt>
                <c:pt idx="160">
                  <c:v>484.5</c:v>
                </c:pt>
                <c:pt idx="161">
                  <c:v>491.6</c:v>
                </c:pt>
                <c:pt idx="162">
                  <c:v>474.8</c:v>
                </c:pt>
                <c:pt idx="163">
                  <c:v>482.3</c:v>
                </c:pt>
                <c:pt idx="164">
                  <c:v>468.1</c:v>
                </c:pt>
                <c:pt idx="165">
                  <c:v>469.5</c:v>
                </c:pt>
                <c:pt idx="166">
                  <c:v>470</c:v>
                </c:pt>
                <c:pt idx="167">
                  <c:v>466</c:v>
                </c:pt>
                <c:pt idx="168">
                  <c:v>450.4</c:v>
                </c:pt>
                <c:pt idx="169">
                  <c:v>450</c:v>
                </c:pt>
                <c:pt idx="170">
                  <c:v>450</c:v>
                </c:pt>
                <c:pt idx="171">
                  <c:v>447.3</c:v>
                </c:pt>
                <c:pt idx="172">
                  <c:v>454.1</c:v>
                </c:pt>
                <c:pt idx="173">
                  <c:v>454</c:v>
                </c:pt>
                <c:pt idx="174">
                  <c:v>442.8</c:v>
                </c:pt>
                <c:pt idx="175">
                  <c:v>435.1</c:v>
                </c:pt>
                <c:pt idx="176">
                  <c:v>427.2</c:v>
                </c:pt>
                <c:pt idx="177">
                  <c:v>415.8</c:v>
                </c:pt>
                <c:pt idx="178">
                  <c:v>426</c:v>
                </c:pt>
                <c:pt idx="179">
                  <c:v>434.3</c:v>
                </c:pt>
                <c:pt idx="180">
                  <c:v>417.3</c:v>
                </c:pt>
                <c:pt idx="181">
                  <c:v>412.8</c:v>
                </c:pt>
                <c:pt idx="182">
                  <c:v>405.1</c:v>
                </c:pt>
                <c:pt idx="183">
                  <c:v>418.7</c:v>
                </c:pt>
                <c:pt idx="184">
                  <c:v>417.4</c:v>
                </c:pt>
                <c:pt idx="185">
                  <c:v>386.9</c:v>
                </c:pt>
                <c:pt idx="186">
                  <c:v>359.6</c:v>
                </c:pt>
                <c:pt idx="187">
                  <c:v>394.4</c:v>
                </c:pt>
                <c:pt idx="188">
                  <c:v>392.4</c:v>
                </c:pt>
                <c:pt idx="189">
                  <c:v>405.1</c:v>
                </c:pt>
                <c:pt idx="190">
                  <c:v>398.7</c:v>
                </c:pt>
                <c:pt idx="191">
                  <c:v>401.8</c:v>
                </c:pt>
                <c:pt idx="192">
                  <c:v>393.7</c:v>
                </c:pt>
                <c:pt idx="193">
                  <c:v>396.3</c:v>
                </c:pt>
                <c:pt idx="194">
                  <c:v>399</c:v>
                </c:pt>
                <c:pt idx="195">
                  <c:v>400.6</c:v>
                </c:pt>
                <c:pt idx="196">
                  <c:v>397.6</c:v>
                </c:pt>
                <c:pt idx="197">
                  <c:v>389.2</c:v>
                </c:pt>
                <c:pt idx="198">
                  <c:v>384.4</c:v>
                </c:pt>
                <c:pt idx="199">
                  <c:v>377.4</c:v>
                </c:pt>
                <c:pt idx="200">
                  <c:v>378.2</c:v>
                </c:pt>
                <c:pt idx="201">
                  <c:v>367.6</c:v>
                </c:pt>
                <c:pt idx="202">
                  <c:v>354</c:v>
                </c:pt>
                <c:pt idx="203">
                  <c:v>365.4</c:v>
                </c:pt>
                <c:pt idx="204">
                  <c:v>363.9</c:v>
                </c:pt>
                <c:pt idx="205">
                  <c:v>370.8</c:v>
                </c:pt>
                <c:pt idx="206">
                  <c:v>373.4</c:v>
                </c:pt>
                <c:pt idx="207">
                  <c:v>368.1</c:v>
                </c:pt>
                <c:pt idx="208">
                  <c:v>366.6</c:v>
                </c:pt>
                <c:pt idx="209">
                  <c:v>346</c:v>
                </c:pt>
                <c:pt idx="210">
                  <c:v>359.6</c:v>
                </c:pt>
                <c:pt idx="211">
                  <c:v>361</c:v>
                </c:pt>
                <c:pt idx="212">
                  <c:v>365.1</c:v>
                </c:pt>
                <c:pt idx="213">
                  <c:v>343.3</c:v>
                </c:pt>
                <c:pt idx="214">
                  <c:v>344.3</c:v>
                </c:pt>
                <c:pt idx="215">
                  <c:v>346.5</c:v>
                </c:pt>
                <c:pt idx="216">
                  <c:v>329.7</c:v>
                </c:pt>
                <c:pt idx="217">
                  <c:v>332.9</c:v>
                </c:pt>
                <c:pt idx="218">
                  <c:v>347.2</c:v>
                </c:pt>
                <c:pt idx="219">
                  <c:v>335.5</c:v>
                </c:pt>
                <c:pt idx="220">
                  <c:v>332.9</c:v>
                </c:pt>
                <c:pt idx="221">
                  <c:v>335.5</c:v>
                </c:pt>
                <c:pt idx="222">
                  <c:v>332.6</c:v>
                </c:pt>
                <c:pt idx="223">
                  <c:v>323.7</c:v>
                </c:pt>
                <c:pt idx="224">
                  <c:v>317.7</c:v>
                </c:pt>
                <c:pt idx="225">
                  <c:v>322</c:v>
                </c:pt>
                <c:pt idx="226">
                  <c:v>325.10000000000002</c:v>
                </c:pt>
                <c:pt idx="227">
                  <c:v>314.7</c:v>
                </c:pt>
                <c:pt idx="228">
                  <c:v>310.5</c:v>
                </c:pt>
                <c:pt idx="229">
                  <c:v>314.89999999999998</c:v>
                </c:pt>
                <c:pt idx="230">
                  <c:v>308.89999999999998</c:v>
                </c:pt>
                <c:pt idx="231">
                  <c:v>309</c:v>
                </c:pt>
                <c:pt idx="232">
                  <c:v>321.3</c:v>
                </c:pt>
                <c:pt idx="233">
                  <c:v>308.10000000000002</c:v>
                </c:pt>
                <c:pt idx="234">
                  <c:v>310.39999999999998</c:v>
                </c:pt>
                <c:pt idx="235">
                  <c:v>302.89999999999998</c:v>
                </c:pt>
                <c:pt idx="236">
                  <c:v>304.3</c:v>
                </c:pt>
                <c:pt idx="237">
                  <c:v>296.3</c:v>
                </c:pt>
                <c:pt idx="238">
                  <c:v>292.39999999999998</c:v>
                </c:pt>
                <c:pt idx="239">
                  <c:v>298.7</c:v>
                </c:pt>
                <c:pt idx="240">
                  <c:v>284</c:v>
                </c:pt>
                <c:pt idx="241">
                  <c:v>282.89999999999998</c:v>
                </c:pt>
                <c:pt idx="242">
                  <c:v>303.7</c:v>
                </c:pt>
                <c:pt idx="243">
                  <c:v>276.60000000000002</c:v>
                </c:pt>
                <c:pt idx="244">
                  <c:v>282.5</c:v>
                </c:pt>
                <c:pt idx="245">
                  <c:v>289.10000000000002</c:v>
                </c:pt>
                <c:pt idx="246">
                  <c:v>277.7</c:v>
                </c:pt>
                <c:pt idx="247">
                  <c:v>279.5</c:v>
                </c:pt>
                <c:pt idx="248">
                  <c:v>281.5</c:v>
                </c:pt>
                <c:pt idx="249">
                  <c:v>274.39999999999998</c:v>
                </c:pt>
                <c:pt idx="250">
                  <c:v>278.2</c:v>
                </c:pt>
                <c:pt idx="251">
                  <c:v>282.7</c:v>
                </c:pt>
                <c:pt idx="252">
                  <c:v>272.89999999999998</c:v>
                </c:pt>
                <c:pt idx="253">
                  <c:v>268.60000000000002</c:v>
                </c:pt>
                <c:pt idx="254">
                  <c:v>266</c:v>
                </c:pt>
                <c:pt idx="255">
                  <c:v>260.89999999999998</c:v>
                </c:pt>
                <c:pt idx="256">
                  <c:v>264.10000000000002</c:v>
                </c:pt>
                <c:pt idx="257">
                  <c:v>271</c:v>
                </c:pt>
                <c:pt idx="258">
                  <c:v>263.39999999999998</c:v>
                </c:pt>
                <c:pt idx="259">
                  <c:v>259.60000000000002</c:v>
                </c:pt>
                <c:pt idx="260">
                  <c:v>258</c:v>
                </c:pt>
                <c:pt idx="261">
                  <c:v>256.89999999999998</c:v>
                </c:pt>
                <c:pt idx="262">
                  <c:v>254.7</c:v>
                </c:pt>
                <c:pt idx="263">
                  <c:v>254.8</c:v>
                </c:pt>
                <c:pt idx="264">
                  <c:v>245.2</c:v>
                </c:pt>
                <c:pt idx="265">
                  <c:v>248.5</c:v>
                </c:pt>
                <c:pt idx="266">
                  <c:v>249.1</c:v>
                </c:pt>
                <c:pt idx="267">
                  <c:v>241.2</c:v>
                </c:pt>
                <c:pt idx="268">
                  <c:v>244.1</c:v>
                </c:pt>
                <c:pt idx="269">
                  <c:v>235.6</c:v>
                </c:pt>
                <c:pt idx="270">
                  <c:v>233.6</c:v>
                </c:pt>
                <c:pt idx="271">
                  <c:v>227.4</c:v>
                </c:pt>
                <c:pt idx="272">
                  <c:v>233.9</c:v>
                </c:pt>
                <c:pt idx="273">
                  <c:v>235.6</c:v>
                </c:pt>
                <c:pt idx="274">
                  <c:v>234.9</c:v>
                </c:pt>
                <c:pt idx="275">
                  <c:v>221.1</c:v>
                </c:pt>
                <c:pt idx="276">
                  <c:v>217.5</c:v>
                </c:pt>
                <c:pt idx="277">
                  <c:v>230.3</c:v>
                </c:pt>
                <c:pt idx="278">
                  <c:v>214.1</c:v>
                </c:pt>
                <c:pt idx="279">
                  <c:v>214.6</c:v>
                </c:pt>
                <c:pt idx="280">
                  <c:v>238.1</c:v>
                </c:pt>
                <c:pt idx="281">
                  <c:v>208.1</c:v>
                </c:pt>
                <c:pt idx="282">
                  <c:v>206.9</c:v>
                </c:pt>
                <c:pt idx="283">
                  <c:v>202.6</c:v>
                </c:pt>
                <c:pt idx="284">
                  <c:v>216.8</c:v>
                </c:pt>
                <c:pt idx="285">
                  <c:v>207.1</c:v>
                </c:pt>
                <c:pt idx="286">
                  <c:v>210</c:v>
                </c:pt>
                <c:pt idx="287">
                  <c:v>201.4</c:v>
                </c:pt>
                <c:pt idx="288">
                  <c:v>216.2</c:v>
                </c:pt>
                <c:pt idx="289">
                  <c:v>212.5</c:v>
                </c:pt>
                <c:pt idx="290">
                  <c:v>202.8</c:v>
                </c:pt>
                <c:pt idx="291">
                  <c:v>191.9</c:v>
                </c:pt>
                <c:pt idx="292">
                  <c:v>203.7</c:v>
                </c:pt>
                <c:pt idx="293">
                  <c:v>205.3</c:v>
                </c:pt>
                <c:pt idx="294">
                  <c:v>194.8</c:v>
                </c:pt>
                <c:pt idx="295">
                  <c:v>204.6</c:v>
                </c:pt>
                <c:pt idx="296">
                  <c:v>203.4</c:v>
                </c:pt>
                <c:pt idx="297">
                  <c:v>190.9</c:v>
                </c:pt>
                <c:pt idx="298">
                  <c:v>199.5</c:v>
                </c:pt>
                <c:pt idx="299">
                  <c:v>189.2</c:v>
                </c:pt>
                <c:pt idx="300">
                  <c:v>183.6</c:v>
                </c:pt>
                <c:pt idx="301">
                  <c:v>195.6</c:v>
                </c:pt>
                <c:pt idx="302">
                  <c:v>194.6</c:v>
                </c:pt>
                <c:pt idx="303">
                  <c:v>188.4</c:v>
                </c:pt>
                <c:pt idx="304">
                  <c:v>186.9</c:v>
                </c:pt>
                <c:pt idx="305">
                  <c:v>200.6</c:v>
                </c:pt>
                <c:pt idx="306">
                  <c:v>193.9</c:v>
                </c:pt>
                <c:pt idx="307">
                  <c:v>190.9</c:v>
                </c:pt>
                <c:pt idx="308">
                  <c:v>189.3</c:v>
                </c:pt>
                <c:pt idx="309">
                  <c:v>186.5</c:v>
                </c:pt>
                <c:pt idx="310">
                  <c:v>180.7</c:v>
                </c:pt>
                <c:pt idx="311">
                  <c:v>187</c:v>
                </c:pt>
                <c:pt idx="312">
                  <c:v>185.8</c:v>
                </c:pt>
                <c:pt idx="313">
                  <c:v>176.2</c:v>
                </c:pt>
                <c:pt idx="314">
                  <c:v>181.3</c:v>
                </c:pt>
                <c:pt idx="315">
                  <c:v>176.8</c:v>
                </c:pt>
                <c:pt idx="316">
                  <c:v>173.4</c:v>
                </c:pt>
                <c:pt idx="317">
                  <c:v>172.1</c:v>
                </c:pt>
                <c:pt idx="318">
                  <c:v>175.7</c:v>
                </c:pt>
                <c:pt idx="319">
                  <c:v>176</c:v>
                </c:pt>
                <c:pt idx="320">
                  <c:v>168</c:v>
                </c:pt>
                <c:pt idx="321">
                  <c:v>167.3</c:v>
                </c:pt>
                <c:pt idx="322">
                  <c:v>178.5</c:v>
                </c:pt>
                <c:pt idx="323">
                  <c:v>171.7</c:v>
                </c:pt>
                <c:pt idx="324">
                  <c:v>178.7</c:v>
                </c:pt>
                <c:pt idx="325">
                  <c:v>169.4</c:v>
                </c:pt>
                <c:pt idx="326">
                  <c:v>175.7</c:v>
                </c:pt>
                <c:pt idx="327">
                  <c:v>167.5</c:v>
                </c:pt>
                <c:pt idx="328">
                  <c:v>162.4</c:v>
                </c:pt>
                <c:pt idx="329">
                  <c:v>164.7</c:v>
                </c:pt>
                <c:pt idx="330">
                  <c:v>163</c:v>
                </c:pt>
                <c:pt idx="331">
                  <c:v>160.6</c:v>
                </c:pt>
                <c:pt idx="332">
                  <c:v>164.7</c:v>
                </c:pt>
                <c:pt idx="333">
                  <c:v>160.69999999999999</c:v>
                </c:pt>
                <c:pt idx="334">
                  <c:v>164.8</c:v>
                </c:pt>
                <c:pt idx="335">
                  <c:v>160.6</c:v>
                </c:pt>
                <c:pt idx="336">
                  <c:v>145.9</c:v>
                </c:pt>
                <c:pt idx="337">
                  <c:v>156</c:v>
                </c:pt>
                <c:pt idx="338">
                  <c:v>156.6</c:v>
                </c:pt>
                <c:pt idx="339">
                  <c:v>156.1</c:v>
                </c:pt>
                <c:pt idx="340">
                  <c:v>161.19999999999999</c:v>
                </c:pt>
                <c:pt idx="341">
                  <c:v>154.30000000000001</c:v>
                </c:pt>
                <c:pt idx="342">
                  <c:v>154.1</c:v>
                </c:pt>
                <c:pt idx="343">
                  <c:v>159</c:v>
                </c:pt>
                <c:pt idx="344">
                  <c:v>154.5</c:v>
                </c:pt>
                <c:pt idx="345">
                  <c:v>148.80000000000001</c:v>
                </c:pt>
                <c:pt idx="346">
                  <c:v>147.30000000000001</c:v>
                </c:pt>
                <c:pt idx="347">
                  <c:v>149.19999999999999</c:v>
                </c:pt>
                <c:pt idx="348">
                  <c:v>148.19999999999999</c:v>
                </c:pt>
                <c:pt idx="349">
                  <c:v>148.19999999999999</c:v>
                </c:pt>
                <c:pt idx="350">
                  <c:v>148.80000000000001</c:v>
                </c:pt>
                <c:pt idx="351">
                  <c:v>140.80000000000001</c:v>
                </c:pt>
                <c:pt idx="352">
                  <c:v>150.80000000000001</c:v>
                </c:pt>
                <c:pt idx="353">
                  <c:v>145.6</c:v>
                </c:pt>
                <c:pt idx="354">
                  <c:v>145.19999999999999</c:v>
                </c:pt>
                <c:pt idx="355">
                  <c:v>143.9</c:v>
                </c:pt>
                <c:pt idx="356">
                  <c:v>138</c:v>
                </c:pt>
                <c:pt idx="357">
                  <c:v>144.69999999999999</c:v>
                </c:pt>
                <c:pt idx="358">
                  <c:v>138.30000000000001</c:v>
                </c:pt>
                <c:pt idx="359">
                  <c:v>140.69999999999999</c:v>
                </c:pt>
                <c:pt idx="360">
                  <c:v>140</c:v>
                </c:pt>
                <c:pt idx="361">
                  <c:v>134.69999999999999</c:v>
                </c:pt>
                <c:pt idx="362">
                  <c:v>132.6</c:v>
                </c:pt>
                <c:pt idx="363">
                  <c:v>134.9</c:v>
                </c:pt>
                <c:pt idx="364">
                  <c:v>125.6</c:v>
                </c:pt>
                <c:pt idx="365">
                  <c:v>129.1</c:v>
                </c:pt>
                <c:pt idx="366">
                  <c:v>133.5</c:v>
                </c:pt>
                <c:pt idx="367">
                  <c:v>118.9</c:v>
                </c:pt>
                <c:pt idx="368">
                  <c:v>132.5</c:v>
                </c:pt>
                <c:pt idx="369">
                  <c:v>127.1</c:v>
                </c:pt>
                <c:pt idx="370">
                  <c:v>131.5</c:v>
                </c:pt>
                <c:pt idx="371">
                  <c:v>125.6</c:v>
                </c:pt>
                <c:pt idx="372">
                  <c:v>121.3</c:v>
                </c:pt>
                <c:pt idx="373">
                  <c:v>128.5</c:v>
                </c:pt>
                <c:pt idx="374">
                  <c:v>124.7</c:v>
                </c:pt>
                <c:pt idx="375">
                  <c:v>128.4</c:v>
                </c:pt>
                <c:pt idx="376">
                  <c:v>127.4</c:v>
                </c:pt>
                <c:pt idx="377">
                  <c:v>115.7</c:v>
                </c:pt>
                <c:pt idx="378">
                  <c:v>118.1</c:v>
                </c:pt>
                <c:pt idx="379">
                  <c:v>113.7</c:v>
                </c:pt>
                <c:pt idx="380">
                  <c:v>119.3</c:v>
                </c:pt>
                <c:pt idx="381">
                  <c:v>107.3</c:v>
                </c:pt>
                <c:pt idx="382">
                  <c:v>113.2</c:v>
                </c:pt>
                <c:pt idx="383">
                  <c:v>111.7</c:v>
                </c:pt>
                <c:pt idx="384">
                  <c:v>118.7</c:v>
                </c:pt>
                <c:pt idx="385">
                  <c:v>113.7</c:v>
                </c:pt>
                <c:pt idx="386">
                  <c:v>118</c:v>
                </c:pt>
                <c:pt idx="387">
                  <c:v>122.5</c:v>
                </c:pt>
                <c:pt idx="388">
                  <c:v>116.8</c:v>
                </c:pt>
                <c:pt idx="389">
                  <c:v>108.5</c:v>
                </c:pt>
                <c:pt idx="390">
                  <c:v>116</c:v>
                </c:pt>
                <c:pt idx="391">
                  <c:v>108.8</c:v>
                </c:pt>
                <c:pt idx="392">
                  <c:v>107.1</c:v>
                </c:pt>
                <c:pt idx="393">
                  <c:v>110.9</c:v>
                </c:pt>
                <c:pt idx="394">
                  <c:v>116.2</c:v>
                </c:pt>
                <c:pt idx="395">
                  <c:v>115.7</c:v>
                </c:pt>
                <c:pt idx="396">
                  <c:v>111.8</c:v>
                </c:pt>
                <c:pt idx="397">
                  <c:v>108.4</c:v>
                </c:pt>
                <c:pt idx="398">
                  <c:v>109.7</c:v>
                </c:pt>
                <c:pt idx="399">
                  <c:v>108.6</c:v>
                </c:pt>
                <c:pt idx="400">
                  <c:v>123.5</c:v>
                </c:pt>
                <c:pt idx="401">
                  <c:v>116.1</c:v>
                </c:pt>
                <c:pt idx="402">
                  <c:v>118.5</c:v>
                </c:pt>
                <c:pt idx="403">
                  <c:v>113.1</c:v>
                </c:pt>
                <c:pt idx="404">
                  <c:v>111.9</c:v>
                </c:pt>
                <c:pt idx="405">
                  <c:v>114.3</c:v>
                </c:pt>
                <c:pt idx="406">
                  <c:v>100.7</c:v>
                </c:pt>
                <c:pt idx="407">
                  <c:v>110.9</c:v>
                </c:pt>
                <c:pt idx="408">
                  <c:v>114.2</c:v>
                </c:pt>
                <c:pt idx="409">
                  <c:v>103</c:v>
                </c:pt>
                <c:pt idx="410">
                  <c:v>101.1</c:v>
                </c:pt>
                <c:pt idx="411">
                  <c:v>103.1</c:v>
                </c:pt>
                <c:pt idx="412">
                  <c:v>96.1</c:v>
                </c:pt>
                <c:pt idx="413">
                  <c:v>78.2</c:v>
                </c:pt>
                <c:pt idx="414">
                  <c:v>89.3</c:v>
                </c:pt>
                <c:pt idx="415">
                  <c:v>99.9</c:v>
                </c:pt>
                <c:pt idx="416">
                  <c:v>94.8</c:v>
                </c:pt>
                <c:pt idx="417">
                  <c:v>94.2</c:v>
                </c:pt>
                <c:pt idx="418">
                  <c:v>92.3</c:v>
                </c:pt>
                <c:pt idx="419">
                  <c:v>101.2</c:v>
                </c:pt>
                <c:pt idx="420">
                  <c:v>87.4</c:v>
                </c:pt>
                <c:pt idx="421">
                  <c:v>92.9</c:v>
                </c:pt>
                <c:pt idx="422">
                  <c:v>91</c:v>
                </c:pt>
                <c:pt idx="423">
                  <c:v>86.7</c:v>
                </c:pt>
                <c:pt idx="424">
                  <c:v>95.5</c:v>
                </c:pt>
                <c:pt idx="425">
                  <c:v>76.400000000000006</c:v>
                </c:pt>
                <c:pt idx="426">
                  <c:v>94</c:v>
                </c:pt>
                <c:pt idx="427">
                  <c:v>85</c:v>
                </c:pt>
                <c:pt idx="428">
                  <c:v>87.7</c:v>
                </c:pt>
                <c:pt idx="429">
                  <c:v>89.3</c:v>
                </c:pt>
                <c:pt idx="430">
                  <c:v>80.7</c:v>
                </c:pt>
                <c:pt idx="431">
                  <c:v>82</c:v>
                </c:pt>
                <c:pt idx="432">
                  <c:v>90.8</c:v>
                </c:pt>
                <c:pt idx="433">
                  <c:v>80.099999999999994</c:v>
                </c:pt>
                <c:pt idx="434">
                  <c:v>75.900000000000006</c:v>
                </c:pt>
                <c:pt idx="435">
                  <c:v>90.1</c:v>
                </c:pt>
                <c:pt idx="436">
                  <c:v>93.8</c:v>
                </c:pt>
                <c:pt idx="437">
                  <c:v>88.8</c:v>
                </c:pt>
                <c:pt idx="438">
                  <c:v>91.1</c:v>
                </c:pt>
                <c:pt idx="439">
                  <c:v>96.4</c:v>
                </c:pt>
                <c:pt idx="440">
                  <c:v>78.2</c:v>
                </c:pt>
                <c:pt idx="441">
                  <c:v>92.3</c:v>
                </c:pt>
                <c:pt idx="442">
                  <c:v>86</c:v>
                </c:pt>
                <c:pt idx="443">
                  <c:v>85.5</c:v>
                </c:pt>
                <c:pt idx="444">
                  <c:v>92.8</c:v>
                </c:pt>
                <c:pt idx="445">
                  <c:v>91.5</c:v>
                </c:pt>
                <c:pt idx="446">
                  <c:v>77.5</c:v>
                </c:pt>
                <c:pt idx="447">
                  <c:v>77.3</c:v>
                </c:pt>
                <c:pt idx="448">
                  <c:v>83.1</c:v>
                </c:pt>
                <c:pt idx="449">
                  <c:v>75.7</c:v>
                </c:pt>
                <c:pt idx="450">
                  <c:v>85</c:v>
                </c:pt>
                <c:pt idx="451">
                  <c:v>85.6</c:v>
                </c:pt>
                <c:pt idx="452">
                  <c:v>80</c:v>
                </c:pt>
                <c:pt idx="453">
                  <c:v>80.5</c:v>
                </c:pt>
                <c:pt idx="454">
                  <c:v>91</c:v>
                </c:pt>
                <c:pt idx="455">
                  <c:v>78.7</c:v>
                </c:pt>
                <c:pt idx="456">
                  <c:v>94.9</c:v>
                </c:pt>
                <c:pt idx="457">
                  <c:v>91.3</c:v>
                </c:pt>
                <c:pt idx="458">
                  <c:v>79</c:v>
                </c:pt>
                <c:pt idx="459">
                  <c:v>91.7</c:v>
                </c:pt>
                <c:pt idx="460">
                  <c:v>89.8</c:v>
                </c:pt>
                <c:pt idx="461">
                  <c:v>94.1</c:v>
                </c:pt>
                <c:pt idx="462">
                  <c:v>88</c:v>
                </c:pt>
                <c:pt idx="463">
                  <c:v>85.1</c:v>
                </c:pt>
                <c:pt idx="464">
                  <c:v>78.599999999999994</c:v>
                </c:pt>
                <c:pt idx="465">
                  <c:v>83.1</c:v>
                </c:pt>
                <c:pt idx="466">
                  <c:v>80.599999999999994</c:v>
                </c:pt>
                <c:pt idx="467">
                  <c:v>84.4</c:v>
                </c:pt>
                <c:pt idx="468">
                  <c:v>79.599999999999994</c:v>
                </c:pt>
                <c:pt idx="469">
                  <c:v>87.2</c:v>
                </c:pt>
                <c:pt idx="470">
                  <c:v>82.5</c:v>
                </c:pt>
                <c:pt idx="471">
                  <c:v>83</c:v>
                </c:pt>
                <c:pt idx="472">
                  <c:v>84.8</c:v>
                </c:pt>
                <c:pt idx="473">
                  <c:v>81</c:v>
                </c:pt>
                <c:pt idx="474">
                  <c:v>86.3</c:v>
                </c:pt>
                <c:pt idx="475">
                  <c:v>80.8</c:v>
                </c:pt>
                <c:pt idx="476">
                  <c:v>82.7</c:v>
                </c:pt>
                <c:pt idx="477">
                  <c:v>76.599999999999994</c:v>
                </c:pt>
                <c:pt idx="478">
                  <c:v>82.5</c:v>
                </c:pt>
                <c:pt idx="479">
                  <c:v>86</c:v>
                </c:pt>
                <c:pt idx="480">
                  <c:v>75.3</c:v>
                </c:pt>
                <c:pt idx="481">
                  <c:v>81.2</c:v>
                </c:pt>
                <c:pt idx="482">
                  <c:v>81.8</c:v>
                </c:pt>
                <c:pt idx="483">
                  <c:v>79.3</c:v>
                </c:pt>
                <c:pt idx="484">
                  <c:v>81.2</c:v>
                </c:pt>
                <c:pt idx="485">
                  <c:v>89.3</c:v>
                </c:pt>
                <c:pt idx="486">
                  <c:v>86.9</c:v>
                </c:pt>
                <c:pt idx="487">
                  <c:v>82.2</c:v>
                </c:pt>
                <c:pt idx="488">
                  <c:v>78.599999999999994</c:v>
                </c:pt>
                <c:pt idx="489">
                  <c:v>91.1</c:v>
                </c:pt>
                <c:pt idx="490">
                  <c:v>87.7</c:v>
                </c:pt>
                <c:pt idx="491">
                  <c:v>80.099999999999994</c:v>
                </c:pt>
                <c:pt idx="492">
                  <c:v>84.2</c:v>
                </c:pt>
                <c:pt idx="493">
                  <c:v>77.099999999999994</c:v>
                </c:pt>
                <c:pt idx="494">
                  <c:v>80.099999999999994</c:v>
                </c:pt>
                <c:pt idx="495">
                  <c:v>73.5</c:v>
                </c:pt>
                <c:pt idx="496">
                  <c:v>78.7</c:v>
                </c:pt>
                <c:pt idx="497">
                  <c:v>73.5</c:v>
                </c:pt>
                <c:pt idx="498">
                  <c:v>74.8</c:v>
                </c:pt>
                <c:pt idx="499">
                  <c:v>74.099999999999994</c:v>
                </c:pt>
                <c:pt idx="500">
                  <c:v>81.2</c:v>
                </c:pt>
                <c:pt idx="501">
                  <c:v>70</c:v>
                </c:pt>
                <c:pt idx="502">
                  <c:v>72.8</c:v>
                </c:pt>
                <c:pt idx="503">
                  <c:v>72</c:v>
                </c:pt>
                <c:pt idx="504">
                  <c:v>66.7</c:v>
                </c:pt>
                <c:pt idx="505">
                  <c:v>85.4</c:v>
                </c:pt>
                <c:pt idx="506">
                  <c:v>71.2</c:v>
                </c:pt>
                <c:pt idx="507">
                  <c:v>69.099999999999994</c:v>
                </c:pt>
                <c:pt idx="508">
                  <c:v>69.099999999999994</c:v>
                </c:pt>
                <c:pt idx="509">
                  <c:v>71.099999999999994</c:v>
                </c:pt>
                <c:pt idx="510">
                  <c:v>82.1</c:v>
                </c:pt>
                <c:pt idx="511">
                  <c:v>71.5</c:v>
                </c:pt>
                <c:pt idx="512">
                  <c:v>73.8</c:v>
                </c:pt>
                <c:pt idx="513">
                  <c:v>69.5</c:v>
                </c:pt>
                <c:pt idx="514">
                  <c:v>71</c:v>
                </c:pt>
                <c:pt idx="515">
                  <c:v>63.8</c:v>
                </c:pt>
                <c:pt idx="516">
                  <c:v>65.5</c:v>
                </c:pt>
                <c:pt idx="517">
                  <c:v>73.2</c:v>
                </c:pt>
                <c:pt idx="518">
                  <c:v>68.900000000000006</c:v>
                </c:pt>
                <c:pt idx="519">
                  <c:v>63</c:v>
                </c:pt>
                <c:pt idx="520">
                  <c:v>68.900000000000006</c:v>
                </c:pt>
                <c:pt idx="521">
                  <c:v>69.400000000000006</c:v>
                </c:pt>
                <c:pt idx="522">
                  <c:v>76.3</c:v>
                </c:pt>
                <c:pt idx="523">
                  <c:v>65.099999999999994</c:v>
                </c:pt>
                <c:pt idx="524">
                  <c:v>80.3</c:v>
                </c:pt>
                <c:pt idx="525">
                  <c:v>77.2</c:v>
                </c:pt>
                <c:pt idx="526">
                  <c:v>72.2</c:v>
                </c:pt>
                <c:pt idx="527">
                  <c:v>70.2</c:v>
                </c:pt>
                <c:pt idx="528">
                  <c:v>65.400000000000006</c:v>
                </c:pt>
                <c:pt idx="529">
                  <c:v>67</c:v>
                </c:pt>
                <c:pt idx="530">
                  <c:v>64</c:v>
                </c:pt>
                <c:pt idx="531">
                  <c:v>66.8</c:v>
                </c:pt>
                <c:pt idx="532">
                  <c:v>65</c:v>
                </c:pt>
                <c:pt idx="533">
                  <c:v>61.2</c:v>
                </c:pt>
                <c:pt idx="534">
                  <c:v>62.1</c:v>
                </c:pt>
                <c:pt idx="535">
                  <c:v>59.2</c:v>
                </c:pt>
                <c:pt idx="536">
                  <c:v>60.4</c:v>
                </c:pt>
                <c:pt idx="537">
                  <c:v>58.4</c:v>
                </c:pt>
                <c:pt idx="538">
                  <c:v>57.3</c:v>
                </c:pt>
                <c:pt idx="539">
                  <c:v>60.7</c:v>
                </c:pt>
                <c:pt idx="540">
                  <c:v>55.5</c:v>
                </c:pt>
                <c:pt idx="541">
                  <c:v>59.5</c:v>
                </c:pt>
                <c:pt idx="542">
                  <c:v>64.3</c:v>
                </c:pt>
                <c:pt idx="543">
                  <c:v>60.7</c:v>
                </c:pt>
                <c:pt idx="544">
                  <c:v>55.8</c:v>
                </c:pt>
                <c:pt idx="545">
                  <c:v>57.1</c:v>
                </c:pt>
                <c:pt idx="546">
                  <c:v>59.4</c:v>
                </c:pt>
                <c:pt idx="547">
                  <c:v>54.6</c:v>
                </c:pt>
                <c:pt idx="548">
                  <c:v>57.8</c:v>
                </c:pt>
                <c:pt idx="549">
                  <c:v>57.5</c:v>
                </c:pt>
                <c:pt idx="550">
                  <c:v>57.1</c:v>
                </c:pt>
                <c:pt idx="551">
                  <c:v>58.1</c:v>
                </c:pt>
                <c:pt idx="552">
                  <c:v>54</c:v>
                </c:pt>
                <c:pt idx="553">
                  <c:v>56.6</c:v>
                </c:pt>
                <c:pt idx="554">
                  <c:v>51</c:v>
                </c:pt>
                <c:pt idx="555">
                  <c:v>52.4</c:v>
                </c:pt>
                <c:pt idx="556">
                  <c:v>50.7</c:v>
                </c:pt>
                <c:pt idx="557">
                  <c:v>54.9</c:v>
                </c:pt>
                <c:pt idx="558">
                  <c:v>53.3</c:v>
                </c:pt>
                <c:pt idx="559">
                  <c:v>49.9</c:v>
                </c:pt>
                <c:pt idx="560">
                  <c:v>51.1</c:v>
                </c:pt>
                <c:pt idx="561">
                  <c:v>50.5</c:v>
                </c:pt>
                <c:pt idx="562">
                  <c:v>51.6</c:v>
                </c:pt>
                <c:pt idx="563">
                  <c:v>51.9</c:v>
                </c:pt>
                <c:pt idx="564">
                  <c:v>48.6</c:v>
                </c:pt>
                <c:pt idx="565">
                  <c:v>51</c:v>
                </c:pt>
                <c:pt idx="566">
                  <c:v>52.1</c:v>
                </c:pt>
                <c:pt idx="567">
                  <c:v>49.5</c:v>
                </c:pt>
                <c:pt idx="568">
                  <c:v>46.6</c:v>
                </c:pt>
                <c:pt idx="569">
                  <c:v>48.3</c:v>
                </c:pt>
                <c:pt idx="570">
                  <c:v>49.4</c:v>
                </c:pt>
                <c:pt idx="571">
                  <c:v>52.4</c:v>
                </c:pt>
                <c:pt idx="572">
                  <c:v>50.3</c:v>
                </c:pt>
                <c:pt idx="573">
                  <c:v>51.2</c:v>
                </c:pt>
                <c:pt idx="574">
                  <c:v>46.1</c:v>
                </c:pt>
                <c:pt idx="575">
                  <c:v>47</c:v>
                </c:pt>
                <c:pt idx="576">
                  <c:v>49.8</c:v>
                </c:pt>
                <c:pt idx="577">
                  <c:v>48.8</c:v>
                </c:pt>
                <c:pt idx="578">
                  <c:v>49.1</c:v>
                </c:pt>
                <c:pt idx="579">
                  <c:v>49.7</c:v>
                </c:pt>
                <c:pt idx="580">
                  <c:v>48.4</c:v>
                </c:pt>
                <c:pt idx="581">
                  <c:v>51.9</c:v>
                </c:pt>
                <c:pt idx="582">
                  <c:v>46.8</c:v>
                </c:pt>
                <c:pt idx="583">
                  <c:v>50</c:v>
                </c:pt>
                <c:pt idx="584">
                  <c:v>45</c:v>
                </c:pt>
                <c:pt idx="585">
                  <c:v>43.4</c:v>
                </c:pt>
                <c:pt idx="586">
                  <c:v>41.1</c:v>
                </c:pt>
                <c:pt idx="587">
                  <c:v>41.1</c:v>
                </c:pt>
                <c:pt idx="588">
                  <c:v>38.200000000000003</c:v>
                </c:pt>
                <c:pt idx="589">
                  <c:v>39.6</c:v>
                </c:pt>
                <c:pt idx="590">
                  <c:v>38.299999999999997</c:v>
                </c:pt>
                <c:pt idx="591">
                  <c:v>38.6</c:v>
                </c:pt>
                <c:pt idx="592">
                  <c:v>39.299999999999997</c:v>
                </c:pt>
                <c:pt idx="593">
                  <c:v>36.799999999999997</c:v>
                </c:pt>
                <c:pt idx="594">
                  <c:v>37.799999999999997</c:v>
                </c:pt>
                <c:pt idx="595">
                  <c:v>38.5</c:v>
                </c:pt>
                <c:pt idx="596">
                  <c:v>34.5</c:v>
                </c:pt>
                <c:pt idx="597">
                  <c:v>34.5</c:v>
                </c:pt>
                <c:pt idx="598">
                  <c:v>38.6</c:v>
                </c:pt>
                <c:pt idx="599">
                  <c:v>38.9</c:v>
                </c:pt>
                <c:pt idx="600">
                  <c:v>31.8</c:v>
                </c:pt>
                <c:pt idx="601">
                  <c:v>35.4</c:v>
                </c:pt>
                <c:pt idx="602">
                  <c:v>36.4</c:v>
                </c:pt>
                <c:pt idx="603">
                  <c:v>33</c:v>
                </c:pt>
                <c:pt idx="604">
                  <c:v>34.1</c:v>
                </c:pt>
                <c:pt idx="605">
                  <c:v>33.5</c:v>
                </c:pt>
                <c:pt idx="606">
                  <c:v>34</c:v>
                </c:pt>
                <c:pt idx="607">
                  <c:v>30.8</c:v>
                </c:pt>
                <c:pt idx="608">
                  <c:v>37.6</c:v>
                </c:pt>
                <c:pt idx="609">
                  <c:v>31.9</c:v>
                </c:pt>
                <c:pt idx="610">
                  <c:v>34.799999999999997</c:v>
                </c:pt>
                <c:pt idx="611">
                  <c:v>38.9</c:v>
                </c:pt>
                <c:pt idx="612">
                  <c:v>33.200000000000003</c:v>
                </c:pt>
                <c:pt idx="613">
                  <c:v>37.6</c:v>
                </c:pt>
                <c:pt idx="614">
                  <c:v>31.1</c:v>
                </c:pt>
                <c:pt idx="615">
                  <c:v>30.6</c:v>
                </c:pt>
                <c:pt idx="616">
                  <c:v>31.3</c:v>
                </c:pt>
                <c:pt idx="617">
                  <c:v>32.799999999999997</c:v>
                </c:pt>
                <c:pt idx="618">
                  <c:v>34.200000000000003</c:v>
                </c:pt>
                <c:pt idx="619">
                  <c:v>27.9</c:v>
                </c:pt>
                <c:pt idx="620">
                  <c:v>31.3</c:v>
                </c:pt>
                <c:pt idx="621">
                  <c:v>29.4</c:v>
                </c:pt>
                <c:pt idx="622">
                  <c:v>31.1</c:v>
                </c:pt>
                <c:pt idx="623">
                  <c:v>28.2</c:v>
                </c:pt>
                <c:pt idx="624">
                  <c:v>29.6</c:v>
                </c:pt>
                <c:pt idx="625">
                  <c:v>25</c:v>
                </c:pt>
                <c:pt idx="626">
                  <c:v>29.1</c:v>
                </c:pt>
                <c:pt idx="627">
                  <c:v>29.1</c:v>
                </c:pt>
                <c:pt idx="628">
                  <c:v>24.4</c:v>
                </c:pt>
                <c:pt idx="629">
                  <c:v>30.6</c:v>
                </c:pt>
                <c:pt idx="630">
                  <c:v>26</c:v>
                </c:pt>
                <c:pt idx="631">
                  <c:v>24.3</c:v>
                </c:pt>
                <c:pt idx="632">
                  <c:v>23.2</c:v>
                </c:pt>
                <c:pt idx="633">
                  <c:v>24.7</c:v>
                </c:pt>
                <c:pt idx="634">
                  <c:v>27.4</c:v>
                </c:pt>
                <c:pt idx="635">
                  <c:v>24.4</c:v>
                </c:pt>
                <c:pt idx="636">
                  <c:v>23.2</c:v>
                </c:pt>
                <c:pt idx="637">
                  <c:v>26</c:v>
                </c:pt>
                <c:pt idx="638">
                  <c:v>19.100000000000001</c:v>
                </c:pt>
                <c:pt idx="639">
                  <c:v>19.5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159232"/>
        <c:axId val="145159808"/>
      </c:scatterChart>
      <c:valAx>
        <c:axId val="145159232"/>
        <c:scaling>
          <c:orientation val="minMax"/>
          <c:max val="2015"/>
          <c:min val="1955"/>
        </c:scaling>
        <c:delete val="0"/>
        <c:axPos val="b"/>
        <c:majorGridlines>
          <c:spPr>
            <a:ln>
              <a:solidFill>
                <a:srgbClr val="FF3399"/>
              </a:solidFill>
            </a:ln>
          </c:spPr>
        </c:majorGridlines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>
                <a:solidFill>
                  <a:srgbClr val="FF3399"/>
                </a:solidFill>
              </a:defRPr>
            </a:pPr>
            <a:endParaRPr lang="fr-FR"/>
          </a:p>
        </c:txPr>
        <c:crossAx val="145159808"/>
        <c:crosses val="autoZero"/>
        <c:crossBetween val="midCat"/>
      </c:valAx>
      <c:valAx>
        <c:axId val="145159808"/>
        <c:scaling>
          <c:orientation val="minMax"/>
          <c:max val="700"/>
        </c:scaling>
        <c:delete val="0"/>
        <c:axPos val="l"/>
        <c:majorGridlines>
          <c:spPr>
            <a:ln>
              <a:solidFill>
                <a:srgbClr val="FF3399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FF3399"/>
                </a:solidFill>
              </a:defRPr>
            </a:pPr>
            <a:endParaRPr lang="fr-FR"/>
          </a:p>
        </c:txPr>
        <c:crossAx val="1451592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solidFill>
        <a:srgbClr val="FF3399"/>
      </a:solidFill>
    </a:ln>
  </c:spPr>
  <c:txPr>
    <a:bodyPr/>
    <a:lstStyle/>
    <a:p>
      <a:pPr>
        <a:defRPr sz="1600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Modéle GIEC versus observations à  MLO </a:t>
            </a:r>
          </a:p>
        </c:rich>
      </c:tx>
      <c:layout/>
      <c:overlay val="1"/>
      <c:spPr>
        <a:solidFill>
          <a:schemeClr val="accent3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4.7174449464745367E-2"/>
          <c:y val="5.1400554097404488E-2"/>
          <c:w val="0.91681601063185214"/>
          <c:h val="0.8326195683872849"/>
        </c:manualLayout>
      </c:layout>
      <c:areaChart>
        <c:grouping val="standard"/>
        <c:varyColors val="0"/>
        <c:ser>
          <c:idx val="2"/>
          <c:order val="0"/>
          <c:tx>
            <c:strRef>
              <c:f>'MLO annuel'!$D$3</c:f>
              <c:strCache>
                <c:ptCount val="1"/>
                <c:pt idx="0">
                  <c:v>  Croissance [CO2] depuis 1958 à MLO</c:v>
                </c:pt>
              </c:strCache>
            </c:strRef>
          </c:tx>
          <c:spPr>
            <a:solidFill>
              <a:srgbClr val="92D050"/>
            </a:solidFill>
            <a:ln w="76200">
              <a:solidFill>
                <a:schemeClr val="tx1"/>
              </a:solidFill>
            </a:ln>
          </c:spPr>
          <c:cat>
            <c:numRef>
              <c:f>'MLO annuel'!$A$4:$A$59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cat>
          <c:val>
            <c:numRef>
              <c:f>'MLO annuel'!$D$4:$D$59</c:f>
              <c:numCache>
                <c:formatCode>General</c:formatCode>
                <c:ptCount val="56"/>
                <c:pt idx="0">
                  <c:v>0.97000000000002728</c:v>
                </c:pt>
                <c:pt idx="1">
                  <c:v>1.910000000000025</c:v>
                </c:pt>
                <c:pt idx="2">
                  <c:v>2.6399999999999864</c:v>
                </c:pt>
                <c:pt idx="3">
                  <c:v>3.4499999999999886</c:v>
                </c:pt>
                <c:pt idx="4">
                  <c:v>3.9900000000000091</c:v>
                </c:pt>
                <c:pt idx="5">
                  <c:v>4.6200000000000045</c:v>
                </c:pt>
                <c:pt idx="6">
                  <c:v>5.0400000000000205</c:v>
                </c:pt>
                <c:pt idx="7">
                  <c:v>6.3799999999999955</c:v>
                </c:pt>
                <c:pt idx="8">
                  <c:v>7.160000000000025</c:v>
                </c:pt>
                <c:pt idx="9">
                  <c:v>8.0400000000000205</c:v>
                </c:pt>
                <c:pt idx="10">
                  <c:v>9.6200000000000045</c:v>
                </c:pt>
                <c:pt idx="11">
                  <c:v>10.680000000000007</c:v>
                </c:pt>
                <c:pt idx="12">
                  <c:v>11.319999999999993</c:v>
                </c:pt>
                <c:pt idx="13">
                  <c:v>12.449999999999989</c:v>
                </c:pt>
                <c:pt idx="14">
                  <c:v>14.680000000000007</c:v>
                </c:pt>
                <c:pt idx="15">
                  <c:v>15.180000000000007</c:v>
                </c:pt>
                <c:pt idx="16">
                  <c:v>16.110000000000014</c:v>
                </c:pt>
                <c:pt idx="17">
                  <c:v>17.04000000000002</c:v>
                </c:pt>
                <c:pt idx="18">
                  <c:v>18.829999999999984</c:v>
                </c:pt>
                <c:pt idx="19">
                  <c:v>20.399999999999977</c:v>
                </c:pt>
                <c:pt idx="20">
                  <c:v>21.839999999999975</c:v>
                </c:pt>
                <c:pt idx="21">
                  <c:v>23.75</c:v>
                </c:pt>
                <c:pt idx="22">
                  <c:v>25.110000000000014</c:v>
                </c:pt>
                <c:pt idx="23">
                  <c:v>26.449999999999989</c:v>
                </c:pt>
                <c:pt idx="24">
                  <c:v>28.050000000000011</c:v>
                </c:pt>
                <c:pt idx="25">
                  <c:v>29.649999999999977</c:v>
                </c:pt>
                <c:pt idx="26">
                  <c:v>31.120000000000005</c:v>
                </c:pt>
                <c:pt idx="27">
                  <c:v>32.420000000000016</c:v>
                </c:pt>
                <c:pt idx="28">
                  <c:v>34.19</c:v>
                </c:pt>
                <c:pt idx="29">
                  <c:v>36.569999999999993</c:v>
                </c:pt>
                <c:pt idx="30">
                  <c:v>38.120000000000005</c:v>
                </c:pt>
                <c:pt idx="31">
                  <c:v>39.389999999999986</c:v>
                </c:pt>
                <c:pt idx="32">
                  <c:v>40.610000000000014</c:v>
                </c:pt>
                <c:pt idx="33">
                  <c:v>41.449999999999989</c:v>
                </c:pt>
                <c:pt idx="34">
                  <c:v>42.100000000000023</c:v>
                </c:pt>
                <c:pt idx="35">
                  <c:v>43.829999999999984</c:v>
                </c:pt>
                <c:pt idx="36">
                  <c:v>45.819999999999993</c:v>
                </c:pt>
                <c:pt idx="37">
                  <c:v>47.610000000000014</c:v>
                </c:pt>
                <c:pt idx="38">
                  <c:v>48.730000000000018</c:v>
                </c:pt>
                <c:pt idx="39">
                  <c:v>51.699999999999989</c:v>
                </c:pt>
                <c:pt idx="40">
                  <c:v>53.379999999999995</c:v>
                </c:pt>
                <c:pt idx="41">
                  <c:v>54.550000000000011</c:v>
                </c:pt>
                <c:pt idx="42">
                  <c:v>56.139999999999986</c:v>
                </c:pt>
                <c:pt idx="43">
                  <c:v>58.279999999999973</c:v>
                </c:pt>
                <c:pt idx="44">
                  <c:v>60.800000000000011</c:v>
                </c:pt>
                <c:pt idx="45">
                  <c:v>62.519999999999982</c:v>
                </c:pt>
                <c:pt idx="46">
                  <c:v>64.800000000000011</c:v>
                </c:pt>
                <c:pt idx="47">
                  <c:v>66.899999999999977</c:v>
                </c:pt>
                <c:pt idx="48">
                  <c:v>68.79000000000002</c:v>
                </c:pt>
                <c:pt idx="49">
                  <c:v>70.600000000000023</c:v>
                </c:pt>
                <c:pt idx="50">
                  <c:v>72.430000000000007</c:v>
                </c:pt>
                <c:pt idx="51">
                  <c:v>74.899999999999977</c:v>
                </c:pt>
                <c:pt idx="52">
                  <c:v>76.649999999999977</c:v>
                </c:pt>
                <c:pt idx="53">
                  <c:v>78.850000000000023</c:v>
                </c:pt>
                <c:pt idx="54">
                  <c:v>81.519999999999982</c:v>
                </c:pt>
                <c:pt idx="55">
                  <c:v>83.649999999999977</c:v>
                </c:pt>
              </c:numCache>
            </c:numRef>
          </c:val>
        </c:ser>
        <c:ser>
          <c:idx val="3"/>
          <c:order val="1"/>
          <c:tx>
            <c:strRef>
              <c:f>'MLO annuel'!$E$3</c:f>
              <c:strCache>
                <c:ptCount val="1"/>
                <c:pt idx="0">
                  <c:v>  55% du cumul des emissions anthropiques depuis 1958</c:v>
                </c:pt>
              </c:strCache>
            </c:strRef>
          </c:tx>
          <c:spPr>
            <a:solidFill>
              <a:srgbClr val="FF0000">
                <a:alpha val="80000"/>
              </a:srgbClr>
            </a:solidFill>
            <a:ln w="28575">
              <a:solidFill>
                <a:srgbClr val="FF0000"/>
              </a:solidFill>
            </a:ln>
          </c:spPr>
          <c:cat>
            <c:numRef>
              <c:f>'MLO annuel'!$A$4:$A$59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cat>
          <c:val>
            <c:numRef>
              <c:f>'MLO annuel'!$E$4:$E$59</c:f>
              <c:numCache>
                <c:formatCode>General</c:formatCode>
                <c:ptCount val="56"/>
                <c:pt idx="0">
                  <c:v>0.63665094339622652</c:v>
                </c:pt>
                <c:pt idx="1">
                  <c:v>1.3031367924528301</c:v>
                </c:pt>
                <c:pt idx="2">
                  <c:v>1.9724764150943395</c:v>
                </c:pt>
                <c:pt idx="3">
                  <c:v>2.6693160377358489</c:v>
                </c:pt>
                <c:pt idx="4">
                  <c:v>3.4042924528301888</c:v>
                </c:pt>
                <c:pt idx="5">
                  <c:v>4.1812971698113213</c:v>
                </c:pt>
                <c:pt idx="6">
                  <c:v>4.993325471698113</c:v>
                </c:pt>
                <c:pt idx="7">
                  <c:v>5.8463443396226422</c:v>
                </c:pt>
                <c:pt idx="8">
                  <c:v>6.7266037735849062</c:v>
                </c:pt>
                <c:pt idx="9">
                  <c:v>7.6517452830188679</c:v>
                </c:pt>
                <c:pt idx="10">
                  <c:v>8.6324056603773585</c:v>
                </c:pt>
                <c:pt idx="11">
                  <c:v>9.6838915094339608</c:v>
                </c:pt>
                <c:pt idx="12">
                  <c:v>10.775589622641508</c:v>
                </c:pt>
                <c:pt idx="13">
                  <c:v>11.910872641509433</c:v>
                </c:pt>
                <c:pt idx="14">
                  <c:v>13.107900943396226</c:v>
                </c:pt>
                <c:pt idx="15">
                  <c:v>14.307264150943395</c:v>
                </c:pt>
                <c:pt idx="16">
                  <c:v>15.499622641509431</c:v>
                </c:pt>
                <c:pt idx="17">
                  <c:v>16.76150943396226</c:v>
                </c:pt>
                <c:pt idx="18">
                  <c:v>18.062830188679243</c:v>
                </c:pt>
                <c:pt idx="19">
                  <c:v>19.379198113207543</c:v>
                </c:pt>
                <c:pt idx="20">
                  <c:v>20.768985849056605</c:v>
                </c:pt>
                <c:pt idx="21">
                  <c:v>22.144245283018869</c:v>
                </c:pt>
                <c:pt idx="22">
                  <c:v>23.477216981132077</c:v>
                </c:pt>
                <c:pt idx="23">
                  <c:v>24.798773584905657</c:v>
                </c:pt>
                <c:pt idx="24">
                  <c:v>26.115400943396228</c:v>
                </c:pt>
                <c:pt idx="25">
                  <c:v>27.479504716981133</c:v>
                </c:pt>
                <c:pt idx="26">
                  <c:v>28.884858490566039</c:v>
                </c:pt>
                <c:pt idx="27">
                  <c:v>30.333278301886793</c:v>
                </c:pt>
                <c:pt idx="28">
                  <c:v>31.818537735849056</c:v>
                </c:pt>
                <c:pt idx="29">
                  <c:v>33.358537735849055</c:v>
                </c:pt>
                <c:pt idx="30">
                  <c:v>34.932264150943396</c:v>
                </c:pt>
                <c:pt idx="31">
                  <c:v>36.508066037735851</c:v>
                </c:pt>
                <c:pt idx="32">
                  <c:v>38.101509433962271</c:v>
                </c:pt>
                <c:pt idx="33">
                  <c:v>39.678349056603771</c:v>
                </c:pt>
                <c:pt idx="34">
                  <c:v>41.253113207547166</c:v>
                </c:pt>
                <c:pt idx="35">
                  <c:v>42.854858490566038</c:v>
                </c:pt>
                <c:pt idx="36">
                  <c:v>44.490589622641515</c:v>
                </c:pt>
                <c:pt idx="37">
                  <c:v>46.163419811320765</c:v>
                </c:pt>
                <c:pt idx="38">
                  <c:v>47.864268867924537</c:v>
                </c:pt>
                <c:pt idx="39">
                  <c:v>49.570306603773595</c:v>
                </c:pt>
                <c:pt idx="40">
                  <c:v>51.272452830188691</c:v>
                </c:pt>
                <c:pt idx="41">
                  <c:v>53.019221698113213</c:v>
                </c:pt>
                <c:pt idx="42">
                  <c:v>54.807500000000019</c:v>
                </c:pt>
                <c:pt idx="43">
                  <c:v>56.621981132075483</c:v>
                </c:pt>
                <c:pt idx="44">
                  <c:v>58.535566037735862</c:v>
                </c:pt>
                <c:pt idx="45">
                  <c:v>60.544363207547178</c:v>
                </c:pt>
                <c:pt idx="46">
                  <c:v>62.630731132075482</c:v>
                </c:pt>
                <c:pt idx="47">
                  <c:v>64.79337264150945</c:v>
                </c:pt>
                <c:pt idx="48">
                  <c:v>66.999339622641529</c:v>
                </c:pt>
                <c:pt idx="49">
                  <c:v>69.276132075471722</c:v>
                </c:pt>
                <c:pt idx="50">
                  <c:v>71.532429245283041</c:v>
                </c:pt>
                <c:pt idx="51">
                  <c:v>73.900542452830209</c:v>
                </c:pt>
                <c:pt idx="52">
                  <c:v>76.365943396226442</c:v>
                </c:pt>
                <c:pt idx="53">
                  <c:v>78.875448113207568</c:v>
                </c:pt>
                <c:pt idx="54">
                  <c:v>81.410896226415119</c:v>
                </c:pt>
                <c:pt idx="55">
                  <c:v>83.967617924528327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03840"/>
        <c:axId val="143190272"/>
      </c:areaChart>
      <c:catAx>
        <c:axId val="135203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Arial" pitchFamily="34" charset="0"/>
                <a:cs typeface="Arial" pitchFamily="34" charset="0"/>
              </a:defRPr>
            </a:pPr>
            <a:endParaRPr lang="fr-FR"/>
          </a:p>
        </c:txPr>
        <c:crossAx val="143190272"/>
        <c:crosses val="autoZero"/>
        <c:auto val="1"/>
        <c:lblAlgn val="ctr"/>
        <c:lblOffset val="100"/>
        <c:noMultiLvlLbl val="0"/>
      </c:catAx>
      <c:valAx>
        <c:axId val="143190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 b="1">
                <a:latin typeface="Arial" pitchFamily="34" charset="0"/>
                <a:cs typeface="Arial" pitchFamily="34" charset="0"/>
              </a:defRPr>
            </a:pPr>
            <a:endParaRPr lang="fr-FR"/>
          </a:p>
        </c:txPr>
        <c:crossAx val="135203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1911110045795301E-2"/>
          <c:y val="0.12814109314180044"/>
          <c:w val="0.64081784297510824"/>
          <c:h val="0.24287383238771798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fr-FR"/>
        </a:p>
      </c:txPr>
    </c:legend>
    <c:plotVisOnly val="1"/>
    <c:dispBlanksAs val="zero"/>
    <c:showDLblsOverMax val="0"/>
  </c:chart>
  <c:spPr>
    <a:solidFill>
      <a:schemeClr val="accent3">
        <a:lumMod val="20000"/>
        <a:lumOff val="8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200"/>
            </a:pPr>
            <a:r>
              <a:rPr lang="en-US" sz="8000">
                <a:solidFill>
                  <a:srgbClr val="FF3399"/>
                </a:solidFill>
                <a:latin typeface="Symbol" pitchFamily="18" charset="2"/>
              </a:rPr>
              <a:t>D</a:t>
            </a:r>
            <a:r>
              <a:rPr lang="en-US" sz="6600" b="0">
                <a:solidFill>
                  <a:srgbClr val="FF3399"/>
                </a:solidFill>
              </a:rPr>
              <a:t>14</a:t>
            </a:r>
            <a:r>
              <a:rPr lang="en-US" sz="7200">
                <a:solidFill>
                  <a:srgbClr val="FF3399"/>
                </a:solidFill>
              </a:rPr>
              <a:t>C</a:t>
            </a:r>
          </a:p>
        </c:rich>
      </c:tx>
      <c:layout>
        <c:manualLayout>
          <c:xMode val="edge"/>
          <c:yMode val="edge"/>
          <c:x val="6.4014781002064994E-2"/>
          <c:y val="1.2731251243286265E-2"/>
        </c:manualLayout>
      </c:layout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3.9833739400116593E-2"/>
          <c:y val="7.7066486641427692E-2"/>
          <c:w val="0.94345503355934479"/>
          <c:h val="0.90650819433327745"/>
        </c:manualLayout>
      </c:layout>
      <c:scatterChart>
        <c:scatterStyle val="lineMarker"/>
        <c:varyColors val="0"/>
        <c:ser>
          <c:idx val="1"/>
          <c:order val="0"/>
          <c:tx>
            <c:strRef>
              <c:f>'SH New Zealand D14C'!$J$5</c:f>
              <c:strCache>
                <c:ptCount val="1"/>
                <c:pt idx="0">
                  <c:v>DELTA14C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8"/>
            <c:spPr>
              <a:solidFill>
                <a:srgbClr val="EE7AF4"/>
              </a:solidFill>
              <a:ln>
                <a:noFill/>
              </a:ln>
            </c:spPr>
          </c:marker>
          <c:xVal>
            <c:numRef>
              <c:f>'SH New Zealand D14C'!$H$6:$H$645</c:f>
              <c:numCache>
                <c:formatCode>General</c:formatCode>
                <c:ptCount val="640"/>
                <c:pt idx="0">
                  <c:v>1954.9549999999999</c:v>
                </c:pt>
                <c:pt idx="1">
                  <c:v>1955.144</c:v>
                </c:pt>
                <c:pt idx="2">
                  <c:v>1955.2840000000001</c:v>
                </c:pt>
                <c:pt idx="3">
                  <c:v>1955.355</c:v>
                </c:pt>
                <c:pt idx="4">
                  <c:v>1955.453</c:v>
                </c:pt>
                <c:pt idx="5">
                  <c:v>1955.684</c:v>
                </c:pt>
                <c:pt idx="6">
                  <c:v>1955.9549999999999</c:v>
                </c:pt>
                <c:pt idx="7">
                  <c:v>1956.135</c:v>
                </c:pt>
                <c:pt idx="8">
                  <c:v>1956.4549999999999</c:v>
                </c:pt>
                <c:pt idx="9">
                  <c:v>1956.807</c:v>
                </c:pt>
                <c:pt idx="10">
                  <c:v>1956.7339999999999</c:v>
                </c:pt>
                <c:pt idx="11">
                  <c:v>1956.8050000000001</c:v>
                </c:pt>
                <c:pt idx="12">
                  <c:v>1957.0730000000001</c:v>
                </c:pt>
                <c:pt idx="13">
                  <c:v>1957.0730000000001</c:v>
                </c:pt>
                <c:pt idx="14">
                  <c:v>1957.3219999999999</c:v>
                </c:pt>
                <c:pt idx="15">
                  <c:v>1957.3219999999999</c:v>
                </c:pt>
                <c:pt idx="16">
                  <c:v>1957.3879999999999</c:v>
                </c:pt>
                <c:pt idx="17">
                  <c:v>1957.558</c:v>
                </c:pt>
                <c:pt idx="18">
                  <c:v>1957.558</c:v>
                </c:pt>
                <c:pt idx="19">
                  <c:v>1957.653</c:v>
                </c:pt>
                <c:pt idx="20">
                  <c:v>1957.771</c:v>
                </c:pt>
                <c:pt idx="21">
                  <c:v>1957.848</c:v>
                </c:pt>
                <c:pt idx="22">
                  <c:v>1957.903</c:v>
                </c:pt>
                <c:pt idx="23">
                  <c:v>1958.21</c:v>
                </c:pt>
                <c:pt idx="24">
                  <c:v>1958.21</c:v>
                </c:pt>
                <c:pt idx="25">
                  <c:v>1958.6559999999999</c:v>
                </c:pt>
                <c:pt idx="26">
                  <c:v>1958.5060000000001</c:v>
                </c:pt>
                <c:pt idx="27">
                  <c:v>1958.7439999999999</c:v>
                </c:pt>
                <c:pt idx="28">
                  <c:v>1958.856</c:v>
                </c:pt>
                <c:pt idx="29">
                  <c:v>1958.9770000000001</c:v>
                </c:pt>
                <c:pt idx="30">
                  <c:v>1959.0450000000001</c:v>
                </c:pt>
                <c:pt idx="31">
                  <c:v>1959.1659999999999</c:v>
                </c:pt>
                <c:pt idx="32">
                  <c:v>1959.2750000000001</c:v>
                </c:pt>
                <c:pt idx="33">
                  <c:v>1959.415</c:v>
                </c:pt>
                <c:pt idx="34">
                  <c:v>1959.53</c:v>
                </c:pt>
                <c:pt idx="35">
                  <c:v>1959.615</c:v>
                </c:pt>
                <c:pt idx="36">
                  <c:v>1959.749</c:v>
                </c:pt>
                <c:pt idx="37">
                  <c:v>1959.884</c:v>
                </c:pt>
                <c:pt idx="38">
                  <c:v>1959.9659999999999</c:v>
                </c:pt>
                <c:pt idx="39">
                  <c:v>1960.056</c:v>
                </c:pt>
                <c:pt idx="40">
                  <c:v>1960.2860000000001</c:v>
                </c:pt>
                <c:pt idx="41">
                  <c:v>1960.5340000000001</c:v>
                </c:pt>
                <c:pt idx="42">
                  <c:v>1960.6869999999999</c:v>
                </c:pt>
                <c:pt idx="43">
                  <c:v>1960.7449999999999</c:v>
                </c:pt>
                <c:pt idx="44">
                  <c:v>1960.8679999999999</c:v>
                </c:pt>
                <c:pt idx="45">
                  <c:v>1960.9659999999999</c:v>
                </c:pt>
                <c:pt idx="46">
                  <c:v>1961.0530000000001</c:v>
                </c:pt>
                <c:pt idx="47">
                  <c:v>1961.1880000000001</c:v>
                </c:pt>
                <c:pt idx="48">
                  <c:v>1961.2840000000001</c:v>
                </c:pt>
                <c:pt idx="49">
                  <c:v>1961.3989999999999</c:v>
                </c:pt>
                <c:pt idx="50">
                  <c:v>1961.511</c:v>
                </c:pt>
                <c:pt idx="51">
                  <c:v>1961.6320000000001</c:v>
                </c:pt>
                <c:pt idx="52">
                  <c:v>1961.7550000000001</c:v>
                </c:pt>
                <c:pt idx="53">
                  <c:v>1961.8620000000001</c:v>
                </c:pt>
                <c:pt idx="54">
                  <c:v>1961.9659999999999</c:v>
                </c:pt>
                <c:pt idx="55">
                  <c:v>1962.0509999999999</c:v>
                </c:pt>
                <c:pt idx="56">
                  <c:v>1962.1659999999999</c:v>
                </c:pt>
                <c:pt idx="57">
                  <c:v>1962.3140000000001</c:v>
                </c:pt>
                <c:pt idx="58">
                  <c:v>1962.396</c:v>
                </c:pt>
                <c:pt idx="59">
                  <c:v>1962.741</c:v>
                </c:pt>
                <c:pt idx="60">
                  <c:v>1962.856</c:v>
                </c:pt>
                <c:pt idx="61">
                  <c:v>1962.9690000000001</c:v>
                </c:pt>
                <c:pt idx="62">
                  <c:v>1963.048</c:v>
                </c:pt>
                <c:pt idx="63">
                  <c:v>1963.163</c:v>
                </c:pt>
                <c:pt idx="64">
                  <c:v>1963.163</c:v>
                </c:pt>
                <c:pt idx="65">
                  <c:v>1963.2840000000001</c:v>
                </c:pt>
                <c:pt idx="66">
                  <c:v>1963.2840000000001</c:v>
                </c:pt>
                <c:pt idx="67">
                  <c:v>1963.3989999999999</c:v>
                </c:pt>
                <c:pt idx="68">
                  <c:v>1963.511</c:v>
                </c:pt>
                <c:pt idx="69">
                  <c:v>1963.626</c:v>
                </c:pt>
                <c:pt idx="70">
                  <c:v>1963.7439999999999</c:v>
                </c:pt>
                <c:pt idx="71">
                  <c:v>1963.8589999999999</c:v>
                </c:pt>
                <c:pt idx="72">
                  <c:v>1963.9690000000001</c:v>
                </c:pt>
                <c:pt idx="73">
                  <c:v>1964.0450000000001</c:v>
                </c:pt>
                <c:pt idx="74">
                  <c:v>1964.165</c:v>
                </c:pt>
                <c:pt idx="75">
                  <c:v>1964.277</c:v>
                </c:pt>
                <c:pt idx="76">
                  <c:v>1964.3920000000001</c:v>
                </c:pt>
                <c:pt idx="77">
                  <c:v>1964.5039999999999</c:v>
                </c:pt>
                <c:pt idx="78">
                  <c:v>1964.6220000000001</c:v>
                </c:pt>
                <c:pt idx="79">
                  <c:v>1964.7560000000001</c:v>
                </c:pt>
                <c:pt idx="80">
                  <c:v>1964.848</c:v>
                </c:pt>
                <c:pt idx="81">
                  <c:v>1964.96</c:v>
                </c:pt>
                <c:pt idx="82">
                  <c:v>1965.04</c:v>
                </c:pt>
                <c:pt idx="83">
                  <c:v>1965.1579999999999</c:v>
                </c:pt>
                <c:pt idx="84">
                  <c:v>1965.2670000000001</c:v>
                </c:pt>
                <c:pt idx="85">
                  <c:v>1965.385</c:v>
                </c:pt>
                <c:pt idx="86">
                  <c:v>1965.5</c:v>
                </c:pt>
                <c:pt idx="87">
                  <c:v>1965.615</c:v>
                </c:pt>
                <c:pt idx="88">
                  <c:v>1965.73</c:v>
                </c:pt>
                <c:pt idx="89">
                  <c:v>1965.848</c:v>
                </c:pt>
                <c:pt idx="90">
                  <c:v>1965.98</c:v>
                </c:pt>
                <c:pt idx="91">
                  <c:v>1966.095</c:v>
                </c:pt>
                <c:pt idx="92">
                  <c:v>1966.182</c:v>
                </c:pt>
                <c:pt idx="93">
                  <c:v>1966.251</c:v>
                </c:pt>
                <c:pt idx="94">
                  <c:v>1966.3820000000001</c:v>
                </c:pt>
                <c:pt idx="95">
                  <c:v>1966.44</c:v>
                </c:pt>
                <c:pt idx="96">
                  <c:v>1966.511</c:v>
                </c:pt>
                <c:pt idx="97">
                  <c:v>1966.6320000000001</c:v>
                </c:pt>
                <c:pt idx="98">
                  <c:v>1966.6890000000001</c:v>
                </c:pt>
                <c:pt idx="99">
                  <c:v>1966.7660000000001</c:v>
                </c:pt>
                <c:pt idx="100">
                  <c:v>1966.845</c:v>
                </c:pt>
                <c:pt idx="101">
                  <c:v>1966.944</c:v>
                </c:pt>
                <c:pt idx="102">
                  <c:v>1967.0229999999999</c:v>
                </c:pt>
                <c:pt idx="103">
                  <c:v>1967.1489999999999</c:v>
                </c:pt>
                <c:pt idx="104">
                  <c:v>1967.2670000000001</c:v>
                </c:pt>
                <c:pt idx="105">
                  <c:v>1967.3440000000001</c:v>
                </c:pt>
                <c:pt idx="106">
                  <c:v>1967.44</c:v>
                </c:pt>
                <c:pt idx="107">
                  <c:v>1967.547</c:v>
                </c:pt>
                <c:pt idx="108">
                  <c:v>1967.7629999999999</c:v>
                </c:pt>
                <c:pt idx="109">
                  <c:v>1967.8589999999999</c:v>
                </c:pt>
                <c:pt idx="110">
                  <c:v>1967.9380000000001</c:v>
                </c:pt>
                <c:pt idx="111">
                  <c:v>1968.0340000000001</c:v>
                </c:pt>
                <c:pt idx="112">
                  <c:v>1968.1130000000001</c:v>
                </c:pt>
                <c:pt idx="113">
                  <c:v>1968.193</c:v>
                </c:pt>
                <c:pt idx="114">
                  <c:v>1968.2639999999999</c:v>
                </c:pt>
                <c:pt idx="115">
                  <c:v>1968.414</c:v>
                </c:pt>
                <c:pt idx="116">
                  <c:v>1968.433</c:v>
                </c:pt>
                <c:pt idx="117">
                  <c:v>1968.51</c:v>
                </c:pt>
                <c:pt idx="118">
                  <c:v>1968.605</c:v>
                </c:pt>
                <c:pt idx="119">
                  <c:v>1968.663</c:v>
                </c:pt>
                <c:pt idx="120">
                  <c:v>1968.682</c:v>
                </c:pt>
                <c:pt idx="121">
                  <c:v>1968.758</c:v>
                </c:pt>
                <c:pt idx="122">
                  <c:v>1968.796</c:v>
                </c:pt>
                <c:pt idx="123">
                  <c:v>1968.837</c:v>
                </c:pt>
                <c:pt idx="124">
                  <c:v>1968.854</c:v>
                </c:pt>
                <c:pt idx="125">
                  <c:v>1968.93</c:v>
                </c:pt>
                <c:pt idx="126">
                  <c:v>1969.0260000000001</c:v>
                </c:pt>
                <c:pt idx="127">
                  <c:v>1969.1030000000001</c:v>
                </c:pt>
                <c:pt idx="128">
                  <c:v>1969.182</c:v>
                </c:pt>
                <c:pt idx="129">
                  <c:v>1969.2809999999999</c:v>
                </c:pt>
                <c:pt idx="130">
                  <c:v>1969.3330000000001</c:v>
                </c:pt>
                <c:pt idx="131">
                  <c:v>1969.3520000000001</c:v>
                </c:pt>
                <c:pt idx="132">
                  <c:v>1969.432</c:v>
                </c:pt>
                <c:pt idx="133">
                  <c:v>1969.5250000000001</c:v>
                </c:pt>
                <c:pt idx="134">
                  <c:v>1969.604</c:v>
                </c:pt>
                <c:pt idx="135">
                  <c:v>1969.6780000000001</c:v>
                </c:pt>
                <c:pt idx="136">
                  <c:v>1969.7739999999999</c:v>
                </c:pt>
                <c:pt idx="137">
                  <c:v>1969.9269999999999</c:v>
                </c:pt>
                <c:pt idx="138">
                  <c:v>1970.0229999999999</c:v>
                </c:pt>
                <c:pt idx="139">
                  <c:v>1970.1769999999999</c:v>
                </c:pt>
                <c:pt idx="140">
                  <c:v>1970.2729999999999</c:v>
                </c:pt>
                <c:pt idx="141">
                  <c:v>1970.3520000000001</c:v>
                </c:pt>
                <c:pt idx="142">
                  <c:v>1970.4290000000001</c:v>
                </c:pt>
                <c:pt idx="143">
                  <c:v>1970.5219999999999</c:v>
                </c:pt>
                <c:pt idx="144">
                  <c:v>1970.5989999999999</c:v>
                </c:pt>
                <c:pt idx="145">
                  <c:v>1970.6949999999999</c:v>
                </c:pt>
                <c:pt idx="146">
                  <c:v>1970.7739999999999</c:v>
                </c:pt>
                <c:pt idx="147">
                  <c:v>1970.848</c:v>
                </c:pt>
                <c:pt idx="148">
                  <c:v>1970.9770000000001</c:v>
                </c:pt>
                <c:pt idx="149">
                  <c:v>1971.0260000000001</c:v>
                </c:pt>
                <c:pt idx="150">
                  <c:v>1971.097</c:v>
                </c:pt>
                <c:pt idx="151">
                  <c:v>1971.174</c:v>
                </c:pt>
                <c:pt idx="152">
                  <c:v>1971.27</c:v>
                </c:pt>
                <c:pt idx="153">
                  <c:v>1971.347</c:v>
                </c:pt>
                <c:pt idx="154">
                  <c:v>1971.443</c:v>
                </c:pt>
                <c:pt idx="155">
                  <c:v>1971.519</c:v>
                </c:pt>
                <c:pt idx="156">
                  <c:v>1971.6010000000001</c:v>
                </c:pt>
                <c:pt idx="157">
                  <c:v>1971.692</c:v>
                </c:pt>
                <c:pt idx="158">
                  <c:v>1971.7739999999999</c:v>
                </c:pt>
                <c:pt idx="159">
                  <c:v>1971.922</c:v>
                </c:pt>
                <c:pt idx="160">
                  <c:v>1972.0229999999999</c:v>
                </c:pt>
                <c:pt idx="161">
                  <c:v>1972.1</c:v>
                </c:pt>
                <c:pt idx="162">
                  <c:v>1972.2090000000001</c:v>
                </c:pt>
                <c:pt idx="163">
                  <c:v>1972.2470000000001</c:v>
                </c:pt>
                <c:pt idx="164">
                  <c:v>1972.3019999999999</c:v>
                </c:pt>
                <c:pt idx="165">
                  <c:v>1972.34</c:v>
                </c:pt>
                <c:pt idx="166">
                  <c:v>1972.441</c:v>
                </c:pt>
                <c:pt idx="167">
                  <c:v>1972.5150000000001</c:v>
                </c:pt>
                <c:pt idx="168">
                  <c:v>1972.6679999999999</c:v>
                </c:pt>
                <c:pt idx="169">
                  <c:v>1972.7660000000001</c:v>
                </c:pt>
                <c:pt idx="170">
                  <c:v>1972.8679999999999</c:v>
                </c:pt>
                <c:pt idx="171">
                  <c:v>1972.9359999999999</c:v>
                </c:pt>
                <c:pt idx="172">
                  <c:v>1973.0150000000001</c:v>
                </c:pt>
                <c:pt idx="173">
                  <c:v>1973.1110000000001</c:v>
                </c:pt>
                <c:pt idx="174">
                  <c:v>1973.1849999999999</c:v>
                </c:pt>
                <c:pt idx="175">
                  <c:v>1973.511</c:v>
                </c:pt>
                <c:pt idx="176">
                  <c:v>1973.61</c:v>
                </c:pt>
                <c:pt idx="177">
                  <c:v>1973.684</c:v>
                </c:pt>
                <c:pt idx="178">
                  <c:v>1973.7629999999999</c:v>
                </c:pt>
                <c:pt idx="179">
                  <c:v>1973.856</c:v>
                </c:pt>
                <c:pt idx="180">
                  <c:v>1973.933</c:v>
                </c:pt>
                <c:pt idx="181">
                  <c:v>1974.029</c:v>
                </c:pt>
                <c:pt idx="182">
                  <c:v>1974.086</c:v>
                </c:pt>
                <c:pt idx="183">
                  <c:v>1974.182</c:v>
                </c:pt>
                <c:pt idx="184">
                  <c:v>1974.2560000000001</c:v>
                </c:pt>
                <c:pt idx="185">
                  <c:v>1974.355</c:v>
                </c:pt>
                <c:pt idx="186">
                  <c:v>1974.432</c:v>
                </c:pt>
                <c:pt idx="187">
                  <c:v>1974.511</c:v>
                </c:pt>
                <c:pt idx="188">
                  <c:v>1974.5989999999999</c:v>
                </c:pt>
                <c:pt idx="189">
                  <c:v>1974.681</c:v>
                </c:pt>
                <c:pt idx="190">
                  <c:v>1974.76</c:v>
                </c:pt>
                <c:pt idx="191">
                  <c:v>1974.8530000000001</c:v>
                </c:pt>
                <c:pt idx="192">
                  <c:v>1974.9359999999999</c:v>
                </c:pt>
                <c:pt idx="193">
                  <c:v>1975.0260000000001</c:v>
                </c:pt>
                <c:pt idx="194">
                  <c:v>1975.1030000000001</c:v>
                </c:pt>
                <c:pt idx="195">
                  <c:v>1975.18</c:v>
                </c:pt>
                <c:pt idx="196">
                  <c:v>1975.259</c:v>
                </c:pt>
                <c:pt idx="197">
                  <c:v>1975.355</c:v>
                </c:pt>
                <c:pt idx="198">
                  <c:v>1975.4670000000001</c:v>
                </c:pt>
                <c:pt idx="199">
                  <c:v>1975.519</c:v>
                </c:pt>
                <c:pt idx="200">
                  <c:v>1975.607</c:v>
                </c:pt>
                <c:pt idx="201">
                  <c:v>1975.6969999999999</c:v>
                </c:pt>
                <c:pt idx="202">
                  <c:v>1975.7550000000001</c:v>
                </c:pt>
                <c:pt idx="203">
                  <c:v>1975.7739999999999</c:v>
                </c:pt>
                <c:pt idx="204">
                  <c:v>1975.873</c:v>
                </c:pt>
                <c:pt idx="205">
                  <c:v>1975.9269999999999</c:v>
                </c:pt>
                <c:pt idx="206">
                  <c:v>1976.0340000000001</c:v>
                </c:pt>
                <c:pt idx="207">
                  <c:v>1976.1</c:v>
                </c:pt>
                <c:pt idx="208">
                  <c:v>1976.1790000000001</c:v>
                </c:pt>
                <c:pt idx="209">
                  <c:v>1976.2750000000001</c:v>
                </c:pt>
                <c:pt idx="210">
                  <c:v>1976.357</c:v>
                </c:pt>
                <c:pt idx="211">
                  <c:v>1976.43</c:v>
                </c:pt>
                <c:pt idx="212">
                  <c:v>1976.5070000000001</c:v>
                </c:pt>
                <c:pt idx="213">
                  <c:v>1976.6220000000001</c:v>
                </c:pt>
                <c:pt idx="214">
                  <c:v>1976.777</c:v>
                </c:pt>
                <c:pt idx="215">
                  <c:v>1976.8430000000001</c:v>
                </c:pt>
                <c:pt idx="216">
                  <c:v>1976.941</c:v>
                </c:pt>
                <c:pt idx="217">
                  <c:v>1977.0070000000001</c:v>
                </c:pt>
                <c:pt idx="218">
                  <c:v>1977.114</c:v>
                </c:pt>
                <c:pt idx="219">
                  <c:v>1977.19</c:v>
                </c:pt>
                <c:pt idx="220">
                  <c:v>1977.3440000000001</c:v>
                </c:pt>
                <c:pt idx="221">
                  <c:v>1977.4449999999999</c:v>
                </c:pt>
                <c:pt idx="222">
                  <c:v>1977.5329999999999</c:v>
                </c:pt>
                <c:pt idx="223">
                  <c:v>1977.615</c:v>
                </c:pt>
                <c:pt idx="224">
                  <c:v>1977.6890000000001</c:v>
                </c:pt>
                <c:pt idx="225">
                  <c:v>1977.7660000000001</c:v>
                </c:pt>
                <c:pt idx="226">
                  <c:v>1977.8620000000001</c:v>
                </c:pt>
                <c:pt idx="227">
                  <c:v>1978.3330000000001</c:v>
                </c:pt>
                <c:pt idx="228">
                  <c:v>1978.443</c:v>
                </c:pt>
                <c:pt idx="229">
                  <c:v>1978.4949999999999</c:v>
                </c:pt>
                <c:pt idx="230">
                  <c:v>1978.59</c:v>
                </c:pt>
                <c:pt idx="231">
                  <c:v>1978.6859999999999</c:v>
                </c:pt>
                <c:pt idx="232">
                  <c:v>1978.7660000000001</c:v>
                </c:pt>
                <c:pt idx="233">
                  <c:v>1978.8589999999999</c:v>
                </c:pt>
                <c:pt idx="234">
                  <c:v>1979.0319999999999</c:v>
                </c:pt>
                <c:pt idx="235">
                  <c:v>1979.2070000000001</c:v>
                </c:pt>
                <c:pt idx="236">
                  <c:v>1979.2639999999999</c:v>
                </c:pt>
                <c:pt idx="237">
                  <c:v>1979.3520000000001</c:v>
                </c:pt>
                <c:pt idx="238">
                  <c:v>1979.421</c:v>
                </c:pt>
                <c:pt idx="239">
                  <c:v>1979.5219999999999</c:v>
                </c:pt>
                <c:pt idx="240">
                  <c:v>1979.6120000000001</c:v>
                </c:pt>
                <c:pt idx="241">
                  <c:v>1979.76</c:v>
                </c:pt>
                <c:pt idx="242">
                  <c:v>1979.84</c:v>
                </c:pt>
                <c:pt idx="243">
                  <c:v>1979.9380000000001</c:v>
                </c:pt>
                <c:pt idx="244">
                  <c:v>1980.116</c:v>
                </c:pt>
                <c:pt idx="245">
                  <c:v>1980.184</c:v>
                </c:pt>
                <c:pt idx="246">
                  <c:v>1980.258</c:v>
                </c:pt>
                <c:pt idx="247">
                  <c:v>1980.3510000000001</c:v>
                </c:pt>
                <c:pt idx="248">
                  <c:v>1980.5119999999999</c:v>
                </c:pt>
                <c:pt idx="249">
                  <c:v>1980.5830000000001</c:v>
                </c:pt>
                <c:pt idx="250">
                  <c:v>1980.6790000000001</c:v>
                </c:pt>
                <c:pt idx="251">
                  <c:v>1980.7719999999999</c:v>
                </c:pt>
                <c:pt idx="252">
                  <c:v>1980.8620000000001</c:v>
                </c:pt>
                <c:pt idx="253">
                  <c:v>1980.925</c:v>
                </c:pt>
                <c:pt idx="254">
                  <c:v>1981.0260000000001</c:v>
                </c:pt>
                <c:pt idx="255">
                  <c:v>1981.1</c:v>
                </c:pt>
                <c:pt idx="256">
                  <c:v>1981.193</c:v>
                </c:pt>
                <c:pt idx="257">
                  <c:v>1981.2729999999999</c:v>
                </c:pt>
                <c:pt idx="258">
                  <c:v>1981.4290000000001</c:v>
                </c:pt>
                <c:pt idx="259">
                  <c:v>1981.604</c:v>
                </c:pt>
                <c:pt idx="260">
                  <c:v>1981.675</c:v>
                </c:pt>
                <c:pt idx="261">
                  <c:v>1981.752</c:v>
                </c:pt>
                <c:pt idx="262">
                  <c:v>1981.8340000000001</c:v>
                </c:pt>
                <c:pt idx="263">
                  <c:v>1981.922</c:v>
                </c:pt>
                <c:pt idx="264">
                  <c:v>1982.3520000000001</c:v>
                </c:pt>
                <c:pt idx="265">
                  <c:v>1982.4259999999999</c:v>
                </c:pt>
                <c:pt idx="266">
                  <c:v>1982.5160000000001</c:v>
                </c:pt>
                <c:pt idx="267">
                  <c:v>1982.67</c:v>
                </c:pt>
                <c:pt idx="268">
                  <c:v>1982.8119999999999</c:v>
                </c:pt>
                <c:pt idx="269">
                  <c:v>1982.93</c:v>
                </c:pt>
                <c:pt idx="270">
                  <c:v>1983.0450000000001</c:v>
                </c:pt>
                <c:pt idx="271">
                  <c:v>1983.1030000000001</c:v>
                </c:pt>
                <c:pt idx="272">
                  <c:v>1983.1769999999999</c:v>
                </c:pt>
                <c:pt idx="273">
                  <c:v>1983.432</c:v>
                </c:pt>
                <c:pt idx="274">
                  <c:v>1983.6320000000001</c:v>
                </c:pt>
                <c:pt idx="275">
                  <c:v>1983.788</c:v>
                </c:pt>
                <c:pt idx="276">
                  <c:v>1984.04</c:v>
                </c:pt>
                <c:pt idx="277">
                  <c:v>1984.097</c:v>
                </c:pt>
                <c:pt idx="278">
                  <c:v>1984.3510000000001</c:v>
                </c:pt>
                <c:pt idx="279">
                  <c:v>1984.521</c:v>
                </c:pt>
                <c:pt idx="280">
                  <c:v>1984.5889999999999</c:v>
                </c:pt>
                <c:pt idx="281">
                  <c:v>1984.693</c:v>
                </c:pt>
                <c:pt idx="282">
                  <c:v>1984.8620000000001</c:v>
                </c:pt>
                <c:pt idx="283">
                  <c:v>1984.8869999999999</c:v>
                </c:pt>
                <c:pt idx="284">
                  <c:v>1984.9190000000001</c:v>
                </c:pt>
                <c:pt idx="285">
                  <c:v>1985.0889999999999</c:v>
                </c:pt>
                <c:pt idx="286">
                  <c:v>1985.2260000000001</c:v>
                </c:pt>
                <c:pt idx="287">
                  <c:v>1985.366</c:v>
                </c:pt>
                <c:pt idx="288">
                  <c:v>1985.508</c:v>
                </c:pt>
                <c:pt idx="289">
                  <c:v>1985.6010000000001</c:v>
                </c:pt>
                <c:pt idx="290">
                  <c:v>1985.6890000000001</c:v>
                </c:pt>
                <c:pt idx="291">
                  <c:v>1985.7929999999999</c:v>
                </c:pt>
                <c:pt idx="292">
                  <c:v>1985.8340000000001</c:v>
                </c:pt>
                <c:pt idx="293">
                  <c:v>1985.9190000000001</c:v>
                </c:pt>
                <c:pt idx="294">
                  <c:v>1985.9190000000001</c:v>
                </c:pt>
                <c:pt idx="295">
                  <c:v>1986.0530000000001</c:v>
                </c:pt>
                <c:pt idx="296">
                  <c:v>1986.133</c:v>
                </c:pt>
                <c:pt idx="297">
                  <c:v>1986.229</c:v>
                </c:pt>
                <c:pt idx="298">
                  <c:v>1986.2429999999999</c:v>
                </c:pt>
                <c:pt idx="299">
                  <c:v>1986.2560000000001</c:v>
                </c:pt>
                <c:pt idx="300">
                  <c:v>1986.336</c:v>
                </c:pt>
                <c:pt idx="301">
                  <c:v>1986.366</c:v>
                </c:pt>
                <c:pt idx="302">
                  <c:v>1986.527</c:v>
                </c:pt>
                <c:pt idx="303">
                  <c:v>1986.604</c:v>
                </c:pt>
                <c:pt idx="304">
                  <c:v>1986.6120000000001</c:v>
                </c:pt>
                <c:pt idx="305">
                  <c:v>1986.681</c:v>
                </c:pt>
                <c:pt idx="306">
                  <c:v>1986.758</c:v>
                </c:pt>
                <c:pt idx="307">
                  <c:v>1986.8510000000001</c:v>
                </c:pt>
                <c:pt idx="308">
                  <c:v>1986.933</c:v>
                </c:pt>
                <c:pt idx="309">
                  <c:v>1987.0070000000001</c:v>
                </c:pt>
                <c:pt idx="310">
                  <c:v>1987.106</c:v>
                </c:pt>
                <c:pt idx="311">
                  <c:v>1987.193</c:v>
                </c:pt>
                <c:pt idx="312">
                  <c:v>1987.355</c:v>
                </c:pt>
                <c:pt idx="313">
                  <c:v>1987.443</c:v>
                </c:pt>
                <c:pt idx="314">
                  <c:v>1987.6289999999999</c:v>
                </c:pt>
                <c:pt idx="315">
                  <c:v>1987.9739999999999</c:v>
                </c:pt>
                <c:pt idx="316">
                  <c:v>1988.414</c:v>
                </c:pt>
                <c:pt idx="317">
                  <c:v>1988.5039999999999</c:v>
                </c:pt>
                <c:pt idx="318">
                  <c:v>1988.537</c:v>
                </c:pt>
                <c:pt idx="319">
                  <c:v>1988.6220000000001</c:v>
                </c:pt>
                <c:pt idx="320">
                  <c:v>1988.6679999999999</c:v>
                </c:pt>
                <c:pt idx="321">
                  <c:v>1988.7170000000001</c:v>
                </c:pt>
                <c:pt idx="322">
                  <c:v>1988.81</c:v>
                </c:pt>
                <c:pt idx="323">
                  <c:v>1988.8889999999999</c:v>
                </c:pt>
                <c:pt idx="324">
                  <c:v>1988.9</c:v>
                </c:pt>
                <c:pt idx="325">
                  <c:v>1988.9580000000001</c:v>
                </c:pt>
                <c:pt idx="326">
                  <c:v>1989.075</c:v>
                </c:pt>
                <c:pt idx="327">
                  <c:v>1989.136</c:v>
                </c:pt>
                <c:pt idx="328">
                  <c:v>1989.1489999999999</c:v>
                </c:pt>
                <c:pt idx="329">
                  <c:v>1989.2529999999999</c:v>
                </c:pt>
                <c:pt idx="330">
                  <c:v>1989.385</c:v>
                </c:pt>
                <c:pt idx="331">
                  <c:v>1989.396</c:v>
                </c:pt>
                <c:pt idx="332">
                  <c:v>1989.4780000000001</c:v>
                </c:pt>
                <c:pt idx="333">
                  <c:v>1989.549</c:v>
                </c:pt>
                <c:pt idx="334">
                  <c:v>1989.588</c:v>
                </c:pt>
                <c:pt idx="335">
                  <c:v>1989.6510000000001</c:v>
                </c:pt>
                <c:pt idx="336">
                  <c:v>1989.7380000000001</c:v>
                </c:pt>
                <c:pt idx="337">
                  <c:v>1989.76</c:v>
                </c:pt>
                <c:pt idx="338">
                  <c:v>1989.796</c:v>
                </c:pt>
                <c:pt idx="339">
                  <c:v>1989.9059999999999</c:v>
                </c:pt>
                <c:pt idx="340">
                  <c:v>1989.9469999999999</c:v>
                </c:pt>
                <c:pt idx="341">
                  <c:v>1989.963</c:v>
                </c:pt>
                <c:pt idx="342">
                  <c:v>1990.0530000000001</c:v>
                </c:pt>
                <c:pt idx="343">
                  <c:v>1990.0640000000001</c:v>
                </c:pt>
                <c:pt idx="344">
                  <c:v>1990.1990000000001</c:v>
                </c:pt>
                <c:pt idx="345">
                  <c:v>1990.4290000000001</c:v>
                </c:pt>
                <c:pt idx="346">
                  <c:v>1990.684</c:v>
                </c:pt>
                <c:pt idx="347">
                  <c:v>1990.73</c:v>
                </c:pt>
                <c:pt idx="348">
                  <c:v>1990.886</c:v>
                </c:pt>
                <c:pt idx="349">
                  <c:v>1990.99</c:v>
                </c:pt>
                <c:pt idx="350">
                  <c:v>1991.0450000000001</c:v>
                </c:pt>
                <c:pt idx="351">
                  <c:v>1991.136</c:v>
                </c:pt>
                <c:pt idx="352">
                  <c:v>1991.201</c:v>
                </c:pt>
                <c:pt idx="353">
                  <c:v>1991.33</c:v>
                </c:pt>
                <c:pt idx="354">
                  <c:v>1991.3440000000001</c:v>
                </c:pt>
                <c:pt idx="355">
                  <c:v>1991.4069999999999</c:v>
                </c:pt>
                <c:pt idx="356">
                  <c:v>1991.7329999999999</c:v>
                </c:pt>
                <c:pt idx="357">
                  <c:v>1991.741</c:v>
                </c:pt>
                <c:pt idx="358">
                  <c:v>1991.8119999999999</c:v>
                </c:pt>
                <c:pt idx="359">
                  <c:v>1991.9110000000001</c:v>
                </c:pt>
                <c:pt idx="360">
                  <c:v>1992.1980000000001</c:v>
                </c:pt>
                <c:pt idx="361">
                  <c:v>1992.4659999999999</c:v>
                </c:pt>
                <c:pt idx="362">
                  <c:v>1993.2449999999999</c:v>
                </c:pt>
                <c:pt idx="363">
                  <c:v>1993.3520000000001</c:v>
                </c:pt>
                <c:pt idx="364">
                  <c:v>1993.5219999999999</c:v>
                </c:pt>
                <c:pt idx="365">
                  <c:v>1993.585</c:v>
                </c:pt>
                <c:pt idx="366">
                  <c:v>1993.7139999999999</c:v>
                </c:pt>
                <c:pt idx="367">
                  <c:v>1994.0509999999999</c:v>
                </c:pt>
                <c:pt idx="368">
                  <c:v>1994.133</c:v>
                </c:pt>
                <c:pt idx="369">
                  <c:v>1994.2529999999999</c:v>
                </c:pt>
                <c:pt idx="370">
                  <c:v>1994.432</c:v>
                </c:pt>
                <c:pt idx="371">
                  <c:v>1994.5360000000001</c:v>
                </c:pt>
                <c:pt idx="372">
                  <c:v>1994.662</c:v>
                </c:pt>
                <c:pt idx="373">
                  <c:v>1994.8209999999999</c:v>
                </c:pt>
                <c:pt idx="374">
                  <c:v>1994.895</c:v>
                </c:pt>
                <c:pt idx="375">
                  <c:v>1994.982</c:v>
                </c:pt>
                <c:pt idx="376">
                  <c:v>1995.067</c:v>
                </c:pt>
                <c:pt idx="377">
                  <c:v>1995.171</c:v>
                </c:pt>
                <c:pt idx="378">
                  <c:v>1995.2639999999999</c:v>
                </c:pt>
                <c:pt idx="379">
                  <c:v>1995.3520000000001</c:v>
                </c:pt>
                <c:pt idx="380">
                  <c:v>1995.4670000000001</c:v>
                </c:pt>
                <c:pt idx="381">
                  <c:v>1995.4670000000001</c:v>
                </c:pt>
                <c:pt idx="382">
                  <c:v>1995.53</c:v>
                </c:pt>
                <c:pt idx="383">
                  <c:v>1995.53</c:v>
                </c:pt>
                <c:pt idx="384">
                  <c:v>1995.664</c:v>
                </c:pt>
                <c:pt idx="385">
                  <c:v>1995.664</c:v>
                </c:pt>
                <c:pt idx="386">
                  <c:v>1995.7080000000001</c:v>
                </c:pt>
                <c:pt idx="387">
                  <c:v>1995.752</c:v>
                </c:pt>
                <c:pt idx="388">
                  <c:v>1995.752</c:v>
                </c:pt>
                <c:pt idx="389">
                  <c:v>1995.9110000000001</c:v>
                </c:pt>
                <c:pt idx="390">
                  <c:v>1995.9110000000001</c:v>
                </c:pt>
                <c:pt idx="391">
                  <c:v>1995.9880000000001</c:v>
                </c:pt>
                <c:pt idx="392">
                  <c:v>1995.9880000000001</c:v>
                </c:pt>
                <c:pt idx="393">
                  <c:v>1996.0340000000001</c:v>
                </c:pt>
                <c:pt idx="394">
                  <c:v>1996.0830000000001</c:v>
                </c:pt>
                <c:pt idx="395">
                  <c:v>1996.0830000000001</c:v>
                </c:pt>
                <c:pt idx="396">
                  <c:v>1996.154</c:v>
                </c:pt>
                <c:pt idx="397">
                  <c:v>1996.154</c:v>
                </c:pt>
                <c:pt idx="398">
                  <c:v>1996.269</c:v>
                </c:pt>
                <c:pt idx="399">
                  <c:v>1996.3430000000001</c:v>
                </c:pt>
                <c:pt idx="400">
                  <c:v>1996.4739999999999</c:v>
                </c:pt>
                <c:pt idx="401">
                  <c:v>1996.7170000000001</c:v>
                </c:pt>
                <c:pt idx="402">
                  <c:v>1996.7909999999999</c:v>
                </c:pt>
                <c:pt idx="403">
                  <c:v>1996.7909999999999</c:v>
                </c:pt>
                <c:pt idx="404">
                  <c:v>1997.078</c:v>
                </c:pt>
                <c:pt idx="405">
                  <c:v>1997.078</c:v>
                </c:pt>
                <c:pt idx="406">
                  <c:v>1997.182</c:v>
                </c:pt>
                <c:pt idx="407">
                  <c:v>1997.366</c:v>
                </c:pt>
                <c:pt idx="408">
                  <c:v>1997.5329999999999</c:v>
                </c:pt>
                <c:pt idx="409">
                  <c:v>1999.511</c:v>
                </c:pt>
                <c:pt idx="410">
                  <c:v>1999.511</c:v>
                </c:pt>
                <c:pt idx="411">
                  <c:v>1999.538</c:v>
                </c:pt>
                <c:pt idx="412">
                  <c:v>1999.538</c:v>
                </c:pt>
                <c:pt idx="413">
                  <c:v>1999.61</c:v>
                </c:pt>
                <c:pt idx="414">
                  <c:v>1999.749</c:v>
                </c:pt>
                <c:pt idx="415">
                  <c:v>1999.749</c:v>
                </c:pt>
                <c:pt idx="416">
                  <c:v>1999.807</c:v>
                </c:pt>
                <c:pt idx="417">
                  <c:v>1999.971</c:v>
                </c:pt>
                <c:pt idx="418">
                  <c:v>1999.971</c:v>
                </c:pt>
                <c:pt idx="419">
                  <c:v>1999.971</c:v>
                </c:pt>
                <c:pt idx="420">
                  <c:v>2000.0530000000001</c:v>
                </c:pt>
                <c:pt idx="421">
                  <c:v>2000.0530000000001</c:v>
                </c:pt>
                <c:pt idx="422">
                  <c:v>2000.078</c:v>
                </c:pt>
                <c:pt idx="423">
                  <c:v>2000.097</c:v>
                </c:pt>
                <c:pt idx="424">
                  <c:v>2000.1</c:v>
                </c:pt>
                <c:pt idx="425">
                  <c:v>2000.2339999999999</c:v>
                </c:pt>
                <c:pt idx="426">
                  <c:v>2000.2339999999999</c:v>
                </c:pt>
                <c:pt idx="427">
                  <c:v>2000.296</c:v>
                </c:pt>
                <c:pt idx="428">
                  <c:v>2000.296</c:v>
                </c:pt>
                <c:pt idx="429">
                  <c:v>2000.357</c:v>
                </c:pt>
                <c:pt idx="430">
                  <c:v>2000.357</c:v>
                </c:pt>
                <c:pt idx="431">
                  <c:v>2000.414</c:v>
                </c:pt>
                <c:pt idx="432">
                  <c:v>2000.414</c:v>
                </c:pt>
                <c:pt idx="433">
                  <c:v>2000.414</c:v>
                </c:pt>
                <c:pt idx="434">
                  <c:v>2000.4690000000001</c:v>
                </c:pt>
                <c:pt idx="435">
                  <c:v>2000.712</c:v>
                </c:pt>
                <c:pt idx="436">
                  <c:v>2000.75</c:v>
                </c:pt>
                <c:pt idx="437">
                  <c:v>2000.7860000000001</c:v>
                </c:pt>
                <c:pt idx="438">
                  <c:v>2000.7860000000001</c:v>
                </c:pt>
                <c:pt idx="439">
                  <c:v>2000.884</c:v>
                </c:pt>
                <c:pt idx="440">
                  <c:v>2001.0319999999999</c:v>
                </c:pt>
                <c:pt idx="441">
                  <c:v>2001.0319999999999</c:v>
                </c:pt>
                <c:pt idx="442">
                  <c:v>2001.19</c:v>
                </c:pt>
                <c:pt idx="443">
                  <c:v>2001.19</c:v>
                </c:pt>
                <c:pt idx="444">
                  <c:v>2001.229</c:v>
                </c:pt>
                <c:pt idx="445">
                  <c:v>2001.7329999999999</c:v>
                </c:pt>
                <c:pt idx="446">
                  <c:v>2001.7329999999999</c:v>
                </c:pt>
                <c:pt idx="447">
                  <c:v>2001.7739999999999</c:v>
                </c:pt>
                <c:pt idx="448">
                  <c:v>2001.8119999999999</c:v>
                </c:pt>
                <c:pt idx="449">
                  <c:v>2001.8510000000001</c:v>
                </c:pt>
                <c:pt idx="450">
                  <c:v>2001.922</c:v>
                </c:pt>
                <c:pt idx="451">
                  <c:v>2001.922</c:v>
                </c:pt>
                <c:pt idx="452">
                  <c:v>2001.9549999999999</c:v>
                </c:pt>
                <c:pt idx="453">
                  <c:v>2001.9929999999999</c:v>
                </c:pt>
                <c:pt idx="454">
                  <c:v>2001.9929999999999</c:v>
                </c:pt>
                <c:pt idx="455">
                  <c:v>2002.0260000000001</c:v>
                </c:pt>
                <c:pt idx="456">
                  <c:v>2002.0640000000001</c:v>
                </c:pt>
                <c:pt idx="457">
                  <c:v>2002.114</c:v>
                </c:pt>
                <c:pt idx="458">
                  <c:v>2002.182</c:v>
                </c:pt>
                <c:pt idx="459">
                  <c:v>2002.182</c:v>
                </c:pt>
                <c:pt idx="460">
                  <c:v>2002.248</c:v>
                </c:pt>
                <c:pt idx="461">
                  <c:v>2002.2919999999999</c:v>
                </c:pt>
                <c:pt idx="462">
                  <c:v>2002.33</c:v>
                </c:pt>
                <c:pt idx="463">
                  <c:v>2002.3710000000001</c:v>
                </c:pt>
                <c:pt idx="464">
                  <c:v>2002.41</c:v>
                </c:pt>
                <c:pt idx="465">
                  <c:v>2002.41</c:v>
                </c:pt>
                <c:pt idx="466">
                  <c:v>2002.453</c:v>
                </c:pt>
                <c:pt idx="467">
                  <c:v>2002.508</c:v>
                </c:pt>
                <c:pt idx="468">
                  <c:v>2002.547</c:v>
                </c:pt>
                <c:pt idx="469">
                  <c:v>2002.58</c:v>
                </c:pt>
                <c:pt idx="470">
                  <c:v>2002.58</c:v>
                </c:pt>
                <c:pt idx="471">
                  <c:v>2002.6179999999999</c:v>
                </c:pt>
                <c:pt idx="472">
                  <c:v>2002.675</c:v>
                </c:pt>
                <c:pt idx="473">
                  <c:v>2002.722</c:v>
                </c:pt>
                <c:pt idx="474">
                  <c:v>2002.771</c:v>
                </c:pt>
                <c:pt idx="475">
                  <c:v>2002.8320000000001</c:v>
                </c:pt>
                <c:pt idx="476">
                  <c:v>2002.9110000000001</c:v>
                </c:pt>
                <c:pt idx="477">
                  <c:v>2002.9849999999999</c:v>
                </c:pt>
                <c:pt idx="478">
                  <c:v>2002.9849999999999</c:v>
                </c:pt>
                <c:pt idx="479">
                  <c:v>2003.04</c:v>
                </c:pt>
                <c:pt idx="480">
                  <c:v>2003.086</c:v>
                </c:pt>
                <c:pt idx="481">
                  <c:v>2003.086</c:v>
                </c:pt>
                <c:pt idx="482">
                  <c:v>2003.171</c:v>
                </c:pt>
                <c:pt idx="483">
                  <c:v>2003.2529999999999</c:v>
                </c:pt>
                <c:pt idx="484">
                  <c:v>2003.2529999999999</c:v>
                </c:pt>
                <c:pt idx="485">
                  <c:v>2003.297</c:v>
                </c:pt>
                <c:pt idx="486">
                  <c:v>2003.355</c:v>
                </c:pt>
                <c:pt idx="487">
                  <c:v>2003.415</c:v>
                </c:pt>
                <c:pt idx="488">
                  <c:v>2003.4839999999999</c:v>
                </c:pt>
                <c:pt idx="489">
                  <c:v>2003.4839999999999</c:v>
                </c:pt>
                <c:pt idx="490">
                  <c:v>2003.5160000000001</c:v>
                </c:pt>
                <c:pt idx="491">
                  <c:v>2003.5519999999999</c:v>
                </c:pt>
                <c:pt idx="492">
                  <c:v>2003.61</c:v>
                </c:pt>
                <c:pt idx="493">
                  <c:v>2003.6780000000001</c:v>
                </c:pt>
                <c:pt idx="494">
                  <c:v>2003.769</c:v>
                </c:pt>
                <c:pt idx="495">
                  <c:v>2003.769</c:v>
                </c:pt>
                <c:pt idx="496">
                  <c:v>2003.884</c:v>
                </c:pt>
                <c:pt idx="497">
                  <c:v>2003.941</c:v>
                </c:pt>
                <c:pt idx="498">
                  <c:v>2003.9880000000001</c:v>
                </c:pt>
                <c:pt idx="499">
                  <c:v>2003.9880000000001</c:v>
                </c:pt>
                <c:pt idx="500">
                  <c:v>2004.037</c:v>
                </c:pt>
                <c:pt idx="501">
                  <c:v>2004.086</c:v>
                </c:pt>
                <c:pt idx="502">
                  <c:v>2004.1790000000001</c:v>
                </c:pt>
                <c:pt idx="503">
                  <c:v>2004.223</c:v>
                </c:pt>
                <c:pt idx="504">
                  <c:v>2004.2719999999999</c:v>
                </c:pt>
                <c:pt idx="505">
                  <c:v>2004.337</c:v>
                </c:pt>
                <c:pt idx="506">
                  <c:v>2004.3979999999999</c:v>
                </c:pt>
                <c:pt idx="507">
                  <c:v>2004.441</c:v>
                </c:pt>
                <c:pt idx="508">
                  <c:v>2004.48</c:v>
                </c:pt>
                <c:pt idx="509">
                  <c:v>2004.5260000000001</c:v>
                </c:pt>
                <c:pt idx="510">
                  <c:v>2004.633</c:v>
                </c:pt>
                <c:pt idx="511">
                  <c:v>2004.857</c:v>
                </c:pt>
                <c:pt idx="512">
                  <c:v>2004.857</c:v>
                </c:pt>
                <c:pt idx="513">
                  <c:v>2004.903</c:v>
                </c:pt>
                <c:pt idx="514">
                  <c:v>2004.95</c:v>
                </c:pt>
                <c:pt idx="515">
                  <c:v>2004.95</c:v>
                </c:pt>
                <c:pt idx="516">
                  <c:v>2004.999</c:v>
                </c:pt>
                <c:pt idx="517">
                  <c:v>2005.0509999999999</c:v>
                </c:pt>
                <c:pt idx="518">
                  <c:v>2005.1110000000001</c:v>
                </c:pt>
                <c:pt idx="519">
                  <c:v>2005.182</c:v>
                </c:pt>
                <c:pt idx="520">
                  <c:v>2005.182</c:v>
                </c:pt>
                <c:pt idx="521">
                  <c:v>2005.24</c:v>
                </c:pt>
                <c:pt idx="522">
                  <c:v>2005.24</c:v>
                </c:pt>
                <c:pt idx="523">
                  <c:v>2005.289</c:v>
                </c:pt>
                <c:pt idx="524">
                  <c:v>2005.289</c:v>
                </c:pt>
                <c:pt idx="525">
                  <c:v>2005.289</c:v>
                </c:pt>
                <c:pt idx="526">
                  <c:v>2005.338</c:v>
                </c:pt>
                <c:pt idx="527">
                  <c:v>2005.377</c:v>
                </c:pt>
                <c:pt idx="528">
                  <c:v>2005.432</c:v>
                </c:pt>
                <c:pt idx="529">
                  <c:v>2005.5</c:v>
                </c:pt>
                <c:pt idx="530">
                  <c:v>2005.5519999999999</c:v>
                </c:pt>
                <c:pt idx="531">
                  <c:v>2005.6559999999999</c:v>
                </c:pt>
                <c:pt idx="532">
                  <c:v>2005.7660000000001</c:v>
                </c:pt>
                <c:pt idx="533">
                  <c:v>2005.9110000000001</c:v>
                </c:pt>
                <c:pt idx="534">
                  <c:v>2006.04</c:v>
                </c:pt>
                <c:pt idx="535">
                  <c:v>2006.1489999999999</c:v>
                </c:pt>
                <c:pt idx="536">
                  <c:v>2006.297</c:v>
                </c:pt>
                <c:pt idx="537">
                  <c:v>2006.4069999999999</c:v>
                </c:pt>
                <c:pt idx="538">
                  <c:v>2006.508</c:v>
                </c:pt>
                <c:pt idx="539">
                  <c:v>2006.623</c:v>
                </c:pt>
                <c:pt idx="540">
                  <c:v>2006.623</c:v>
                </c:pt>
                <c:pt idx="541">
                  <c:v>2006.7190000000001</c:v>
                </c:pt>
                <c:pt idx="542">
                  <c:v>2006.7739999999999</c:v>
                </c:pt>
                <c:pt idx="543">
                  <c:v>2006.8150000000001</c:v>
                </c:pt>
                <c:pt idx="544">
                  <c:v>2007.056</c:v>
                </c:pt>
                <c:pt idx="545">
                  <c:v>2007.374</c:v>
                </c:pt>
                <c:pt idx="546">
                  <c:v>2007.44</c:v>
                </c:pt>
                <c:pt idx="547">
                  <c:v>2007.5440000000001</c:v>
                </c:pt>
                <c:pt idx="548">
                  <c:v>2007.61</c:v>
                </c:pt>
                <c:pt idx="549">
                  <c:v>2007.7249999999999</c:v>
                </c:pt>
                <c:pt idx="550">
                  <c:v>2007.826</c:v>
                </c:pt>
                <c:pt idx="551">
                  <c:v>2007.9359999999999</c:v>
                </c:pt>
                <c:pt idx="552">
                  <c:v>2008.0450000000001</c:v>
                </c:pt>
                <c:pt idx="553">
                  <c:v>2008.1679999999999</c:v>
                </c:pt>
                <c:pt idx="554">
                  <c:v>2008.2719999999999</c:v>
                </c:pt>
                <c:pt idx="555">
                  <c:v>2008.3779999999999</c:v>
                </c:pt>
                <c:pt idx="556">
                  <c:v>2008.482</c:v>
                </c:pt>
                <c:pt idx="557">
                  <c:v>2008.575</c:v>
                </c:pt>
                <c:pt idx="558">
                  <c:v>2008.654</c:v>
                </c:pt>
                <c:pt idx="559">
                  <c:v>2008.807</c:v>
                </c:pt>
                <c:pt idx="560">
                  <c:v>2008.925</c:v>
                </c:pt>
                <c:pt idx="561">
                  <c:v>2009.0340000000001</c:v>
                </c:pt>
                <c:pt idx="562">
                  <c:v>2009.116</c:v>
                </c:pt>
                <c:pt idx="563">
                  <c:v>2009.232</c:v>
                </c:pt>
                <c:pt idx="564">
                  <c:v>2009.3440000000001</c:v>
                </c:pt>
                <c:pt idx="565">
                  <c:v>2009.38</c:v>
                </c:pt>
                <c:pt idx="566">
                  <c:v>2009.421</c:v>
                </c:pt>
                <c:pt idx="567">
                  <c:v>2009.5409999999999</c:v>
                </c:pt>
                <c:pt idx="568">
                  <c:v>2009.596</c:v>
                </c:pt>
                <c:pt idx="569">
                  <c:v>2009.67</c:v>
                </c:pt>
                <c:pt idx="570">
                  <c:v>2009.7059999999999</c:v>
                </c:pt>
                <c:pt idx="571">
                  <c:v>2009.818</c:v>
                </c:pt>
                <c:pt idx="572">
                  <c:v>2009.8620000000001</c:v>
                </c:pt>
                <c:pt idx="573">
                  <c:v>2009.8969999999999</c:v>
                </c:pt>
                <c:pt idx="574">
                  <c:v>2010.067</c:v>
                </c:pt>
                <c:pt idx="575">
                  <c:v>2010.3030000000001</c:v>
                </c:pt>
                <c:pt idx="576">
                  <c:v>2010.338</c:v>
                </c:pt>
                <c:pt idx="577">
                  <c:v>2010.434</c:v>
                </c:pt>
                <c:pt idx="578">
                  <c:v>2010.5820000000001</c:v>
                </c:pt>
                <c:pt idx="579">
                  <c:v>2010.675</c:v>
                </c:pt>
                <c:pt idx="580">
                  <c:v>2010.7850000000001</c:v>
                </c:pt>
                <c:pt idx="581">
                  <c:v>2010.8810000000001</c:v>
                </c:pt>
                <c:pt idx="582">
                  <c:v>2010.9190000000001</c:v>
                </c:pt>
                <c:pt idx="583">
                  <c:v>2011.0119999999999</c:v>
                </c:pt>
                <c:pt idx="584">
                  <c:v>2011.0509999999999</c:v>
                </c:pt>
                <c:pt idx="585">
                  <c:v>2011.1579999999999</c:v>
                </c:pt>
                <c:pt idx="586">
                  <c:v>2011.2429999999999</c:v>
                </c:pt>
                <c:pt idx="587">
                  <c:v>2011.3219999999999</c:v>
                </c:pt>
                <c:pt idx="588">
                  <c:v>2011.412</c:v>
                </c:pt>
                <c:pt idx="589">
                  <c:v>2011.527</c:v>
                </c:pt>
                <c:pt idx="590">
                  <c:v>2011.634</c:v>
                </c:pt>
                <c:pt idx="591">
                  <c:v>2011.7329999999999</c:v>
                </c:pt>
                <c:pt idx="592">
                  <c:v>2011.856</c:v>
                </c:pt>
                <c:pt idx="593">
                  <c:v>2011.9739999999999</c:v>
                </c:pt>
                <c:pt idx="594">
                  <c:v>2012.0940000000001</c:v>
                </c:pt>
                <c:pt idx="595">
                  <c:v>2012.2090000000001</c:v>
                </c:pt>
                <c:pt idx="596">
                  <c:v>2012.316</c:v>
                </c:pt>
                <c:pt idx="597">
                  <c:v>2012.4280000000001</c:v>
                </c:pt>
                <c:pt idx="598">
                  <c:v>2012.433</c:v>
                </c:pt>
                <c:pt idx="599">
                  <c:v>2012.4690000000001</c:v>
                </c:pt>
                <c:pt idx="600">
                  <c:v>2012.5039999999999</c:v>
                </c:pt>
                <c:pt idx="601">
                  <c:v>2012.6030000000001</c:v>
                </c:pt>
                <c:pt idx="602">
                  <c:v>2012.6980000000001</c:v>
                </c:pt>
                <c:pt idx="603">
                  <c:v>2012.739</c:v>
                </c:pt>
                <c:pt idx="604">
                  <c:v>2012.7449999999999</c:v>
                </c:pt>
                <c:pt idx="605">
                  <c:v>2012.857</c:v>
                </c:pt>
                <c:pt idx="606">
                  <c:v>2012.9110000000001</c:v>
                </c:pt>
                <c:pt idx="607">
                  <c:v>2012.9960000000001</c:v>
                </c:pt>
                <c:pt idx="608">
                  <c:v>2012.9960000000001</c:v>
                </c:pt>
                <c:pt idx="609">
                  <c:v>2013.114</c:v>
                </c:pt>
                <c:pt idx="610">
                  <c:v>2013.13</c:v>
                </c:pt>
                <c:pt idx="611">
                  <c:v>2013.1659999999999</c:v>
                </c:pt>
                <c:pt idx="612">
                  <c:v>2013.1959999999999</c:v>
                </c:pt>
                <c:pt idx="613">
                  <c:v>2013.232</c:v>
                </c:pt>
                <c:pt idx="614">
                  <c:v>2013.289</c:v>
                </c:pt>
                <c:pt idx="615">
                  <c:v>2013.3689999999999</c:v>
                </c:pt>
                <c:pt idx="616">
                  <c:v>2013.38</c:v>
                </c:pt>
                <c:pt idx="617">
                  <c:v>2013.4670000000001</c:v>
                </c:pt>
                <c:pt idx="618">
                  <c:v>2013.489</c:v>
                </c:pt>
                <c:pt idx="619">
                  <c:v>2013.6559999999999</c:v>
                </c:pt>
                <c:pt idx="620">
                  <c:v>2013.73</c:v>
                </c:pt>
                <c:pt idx="621">
                  <c:v>2013.7380000000001</c:v>
                </c:pt>
                <c:pt idx="622">
                  <c:v>2013.758</c:v>
                </c:pt>
                <c:pt idx="623">
                  <c:v>2013.8320000000001</c:v>
                </c:pt>
                <c:pt idx="624">
                  <c:v>2013.925</c:v>
                </c:pt>
                <c:pt idx="625">
                  <c:v>2014.0429999999999</c:v>
                </c:pt>
                <c:pt idx="626">
                  <c:v>2014.2260000000001</c:v>
                </c:pt>
                <c:pt idx="627">
                  <c:v>2014.2260000000001</c:v>
                </c:pt>
                <c:pt idx="628">
                  <c:v>2014.2639999999999</c:v>
                </c:pt>
                <c:pt idx="629">
                  <c:v>2014.2639999999999</c:v>
                </c:pt>
                <c:pt idx="630">
                  <c:v>2014.3140000000001</c:v>
                </c:pt>
                <c:pt idx="631">
                  <c:v>2014.412</c:v>
                </c:pt>
                <c:pt idx="632">
                  <c:v>2014.5550000000001</c:v>
                </c:pt>
                <c:pt idx="633">
                  <c:v>2014.653</c:v>
                </c:pt>
                <c:pt idx="634">
                  <c:v>2014.7550000000001</c:v>
                </c:pt>
                <c:pt idx="635">
                  <c:v>2014.856</c:v>
                </c:pt>
                <c:pt idx="636">
                  <c:v>2014.9380000000001</c:v>
                </c:pt>
                <c:pt idx="637">
                  <c:v>2014.9549999999999</c:v>
                </c:pt>
                <c:pt idx="638">
                  <c:v>2015.5740000000001</c:v>
                </c:pt>
                <c:pt idx="639">
                  <c:v>2015.5740000000001</c:v>
                </c:pt>
              </c:numCache>
            </c:numRef>
          </c:xVal>
          <c:yVal>
            <c:numRef>
              <c:f>'SH New Zealand D14C'!$J$6:$J$645</c:f>
              <c:numCache>
                <c:formatCode>General</c:formatCode>
                <c:ptCount val="640"/>
                <c:pt idx="0">
                  <c:v>-17.7</c:v>
                </c:pt>
                <c:pt idx="1">
                  <c:v>-10.1</c:v>
                </c:pt>
                <c:pt idx="2">
                  <c:v>-1.4</c:v>
                </c:pt>
                <c:pt idx="3">
                  <c:v>-10.4</c:v>
                </c:pt>
                <c:pt idx="4">
                  <c:v>-4.2</c:v>
                </c:pt>
                <c:pt idx="5">
                  <c:v>-11.8</c:v>
                </c:pt>
                <c:pt idx="6">
                  <c:v>0.1</c:v>
                </c:pt>
                <c:pt idx="7">
                  <c:v>5.6</c:v>
                </c:pt>
                <c:pt idx="8">
                  <c:v>37.799999999999997</c:v>
                </c:pt>
                <c:pt idx="9">
                  <c:v>18.100000000000001</c:v>
                </c:pt>
                <c:pt idx="10">
                  <c:v>10.1</c:v>
                </c:pt>
                <c:pt idx="11">
                  <c:v>13.6</c:v>
                </c:pt>
                <c:pt idx="12">
                  <c:v>18.3</c:v>
                </c:pt>
                <c:pt idx="13">
                  <c:v>24.9</c:v>
                </c:pt>
                <c:pt idx="14">
                  <c:v>39</c:v>
                </c:pt>
                <c:pt idx="15">
                  <c:v>41.5</c:v>
                </c:pt>
                <c:pt idx="16">
                  <c:v>16.600000000000001</c:v>
                </c:pt>
                <c:pt idx="17">
                  <c:v>44.8</c:v>
                </c:pt>
                <c:pt idx="18">
                  <c:v>43.3</c:v>
                </c:pt>
                <c:pt idx="19">
                  <c:v>51.3</c:v>
                </c:pt>
                <c:pt idx="20">
                  <c:v>46.2</c:v>
                </c:pt>
                <c:pt idx="21">
                  <c:v>51.6</c:v>
                </c:pt>
                <c:pt idx="22">
                  <c:v>62</c:v>
                </c:pt>
                <c:pt idx="23">
                  <c:v>67.5</c:v>
                </c:pt>
                <c:pt idx="24">
                  <c:v>76.2</c:v>
                </c:pt>
                <c:pt idx="25">
                  <c:v>77.7</c:v>
                </c:pt>
                <c:pt idx="26">
                  <c:v>81</c:v>
                </c:pt>
                <c:pt idx="27">
                  <c:v>93.9</c:v>
                </c:pt>
                <c:pt idx="28">
                  <c:v>116.9</c:v>
                </c:pt>
                <c:pt idx="29">
                  <c:v>110.1</c:v>
                </c:pt>
                <c:pt idx="30">
                  <c:v>121.1</c:v>
                </c:pt>
                <c:pt idx="31">
                  <c:v>126</c:v>
                </c:pt>
                <c:pt idx="32">
                  <c:v>137.19999999999999</c:v>
                </c:pt>
                <c:pt idx="33">
                  <c:v>132.69999999999999</c:v>
                </c:pt>
                <c:pt idx="34">
                  <c:v>150</c:v>
                </c:pt>
                <c:pt idx="35">
                  <c:v>141.9</c:v>
                </c:pt>
                <c:pt idx="36">
                  <c:v>164.6</c:v>
                </c:pt>
                <c:pt idx="37">
                  <c:v>171.4</c:v>
                </c:pt>
                <c:pt idx="38">
                  <c:v>181.7</c:v>
                </c:pt>
                <c:pt idx="39">
                  <c:v>181.8</c:v>
                </c:pt>
                <c:pt idx="40">
                  <c:v>187.9</c:v>
                </c:pt>
                <c:pt idx="41">
                  <c:v>187.3</c:v>
                </c:pt>
                <c:pt idx="42">
                  <c:v>193.6</c:v>
                </c:pt>
                <c:pt idx="43">
                  <c:v>195.8</c:v>
                </c:pt>
                <c:pt idx="44">
                  <c:v>198.4</c:v>
                </c:pt>
                <c:pt idx="45">
                  <c:v>193.7</c:v>
                </c:pt>
                <c:pt idx="46">
                  <c:v>194.9</c:v>
                </c:pt>
                <c:pt idx="47">
                  <c:v>207.1</c:v>
                </c:pt>
                <c:pt idx="48">
                  <c:v>201.9</c:v>
                </c:pt>
                <c:pt idx="49">
                  <c:v>196.6</c:v>
                </c:pt>
                <c:pt idx="50">
                  <c:v>198.4</c:v>
                </c:pt>
                <c:pt idx="51">
                  <c:v>197.9</c:v>
                </c:pt>
                <c:pt idx="52">
                  <c:v>182.9</c:v>
                </c:pt>
                <c:pt idx="53">
                  <c:v>237.2</c:v>
                </c:pt>
                <c:pt idx="54">
                  <c:v>227.3</c:v>
                </c:pt>
                <c:pt idx="55">
                  <c:v>197.4</c:v>
                </c:pt>
                <c:pt idx="56">
                  <c:v>207.3</c:v>
                </c:pt>
                <c:pt idx="57">
                  <c:v>214.3</c:v>
                </c:pt>
                <c:pt idx="58">
                  <c:v>189.4</c:v>
                </c:pt>
                <c:pt idx="59">
                  <c:v>233.5</c:v>
                </c:pt>
                <c:pt idx="60">
                  <c:v>250.5</c:v>
                </c:pt>
                <c:pt idx="61">
                  <c:v>266.60000000000002</c:v>
                </c:pt>
                <c:pt idx="62">
                  <c:v>265.5</c:v>
                </c:pt>
                <c:pt idx="63">
                  <c:v>269.7</c:v>
                </c:pt>
                <c:pt idx="64">
                  <c:v>266.3</c:v>
                </c:pt>
                <c:pt idx="65">
                  <c:v>280.89999999999998</c:v>
                </c:pt>
                <c:pt idx="66">
                  <c:v>284.3</c:v>
                </c:pt>
                <c:pt idx="67">
                  <c:v>313.2</c:v>
                </c:pt>
                <c:pt idx="68">
                  <c:v>331</c:v>
                </c:pt>
                <c:pt idx="69">
                  <c:v>355.5</c:v>
                </c:pt>
                <c:pt idx="70">
                  <c:v>405.1</c:v>
                </c:pt>
                <c:pt idx="71">
                  <c:v>374.8</c:v>
                </c:pt>
                <c:pt idx="72">
                  <c:v>429.5</c:v>
                </c:pt>
                <c:pt idx="73">
                  <c:v>445.7</c:v>
                </c:pt>
                <c:pt idx="74">
                  <c:v>472.5</c:v>
                </c:pt>
                <c:pt idx="75">
                  <c:v>500.2</c:v>
                </c:pt>
                <c:pt idx="76">
                  <c:v>498.2</c:v>
                </c:pt>
                <c:pt idx="77">
                  <c:v>542.29999999999995</c:v>
                </c:pt>
                <c:pt idx="78">
                  <c:v>567.5</c:v>
                </c:pt>
                <c:pt idx="79">
                  <c:v>506.9</c:v>
                </c:pt>
                <c:pt idx="80">
                  <c:v>621.9</c:v>
                </c:pt>
                <c:pt idx="81">
                  <c:v>615.79999999999995</c:v>
                </c:pt>
                <c:pt idx="82">
                  <c:v>689.4</c:v>
                </c:pt>
                <c:pt idx="83">
                  <c:v>633.6</c:v>
                </c:pt>
                <c:pt idx="84">
                  <c:v>634</c:v>
                </c:pt>
                <c:pt idx="85">
                  <c:v>615.1</c:v>
                </c:pt>
                <c:pt idx="86">
                  <c:v>694.6</c:v>
                </c:pt>
                <c:pt idx="87">
                  <c:v>614.1</c:v>
                </c:pt>
                <c:pt idx="88">
                  <c:v>634.20000000000005</c:v>
                </c:pt>
                <c:pt idx="89">
                  <c:v>625.79999999999995</c:v>
                </c:pt>
                <c:pt idx="90">
                  <c:v>634.4</c:v>
                </c:pt>
                <c:pt idx="91">
                  <c:v>647.29999999999995</c:v>
                </c:pt>
                <c:pt idx="92">
                  <c:v>646.5</c:v>
                </c:pt>
                <c:pt idx="93">
                  <c:v>631.79999999999995</c:v>
                </c:pt>
                <c:pt idx="94">
                  <c:v>622</c:v>
                </c:pt>
                <c:pt idx="95">
                  <c:v>612.4</c:v>
                </c:pt>
                <c:pt idx="96">
                  <c:v>612.1</c:v>
                </c:pt>
                <c:pt idx="97">
                  <c:v>590.9</c:v>
                </c:pt>
                <c:pt idx="98">
                  <c:v>625.29999999999995</c:v>
                </c:pt>
                <c:pt idx="99">
                  <c:v>614.79999999999995</c:v>
                </c:pt>
                <c:pt idx="100">
                  <c:v>614.9</c:v>
                </c:pt>
                <c:pt idx="101">
                  <c:v>627.79999999999995</c:v>
                </c:pt>
                <c:pt idx="102">
                  <c:v>616.4</c:v>
                </c:pt>
                <c:pt idx="103">
                  <c:v>602.9</c:v>
                </c:pt>
                <c:pt idx="104">
                  <c:v>608.9</c:v>
                </c:pt>
                <c:pt idx="105">
                  <c:v>596.5</c:v>
                </c:pt>
                <c:pt idx="106">
                  <c:v>589.29999999999995</c:v>
                </c:pt>
                <c:pt idx="107">
                  <c:v>571.4</c:v>
                </c:pt>
                <c:pt idx="108">
                  <c:v>574.9</c:v>
                </c:pt>
                <c:pt idx="109">
                  <c:v>586</c:v>
                </c:pt>
                <c:pt idx="110">
                  <c:v>579.6</c:v>
                </c:pt>
                <c:pt idx="111">
                  <c:v>583</c:v>
                </c:pt>
                <c:pt idx="112">
                  <c:v>582.5</c:v>
                </c:pt>
                <c:pt idx="113">
                  <c:v>572.79999999999995</c:v>
                </c:pt>
                <c:pt idx="114">
                  <c:v>547.6</c:v>
                </c:pt>
                <c:pt idx="115">
                  <c:v>560.4</c:v>
                </c:pt>
                <c:pt idx="116">
                  <c:v>561.6</c:v>
                </c:pt>
                <c:pt idx="117">
                  <c:v>550.5</c:v>
                </c:pt>
                <c:pt idx="118">
                  <c:v>538.20000000000005</c:v>
                </c:pt>
                <c:pt idx="119">
                  <c:v>535.6</c:v>
                </c:pt>
                <c:pt idx="120">
                  <c:v>531.6</c:v>
                </c:pt>
                <c:pt idx="121">
                  <c:v>532.79999999999995</c:v>
                </c:pt>
                <c:pt idx="122">
                  <c:v>537.70000000000005</c:v>
                </c:pt>
                <c:pt idx="123">
                  <c:v>541.70000000000005</c:v>
                </c:pt>
                <c:pt idx="124">
                  <c:v>541.20000000000005</c:v>
                </c:pt>
                <c:pt idx="125">
                  <c:v>539.6</c:v>
                </c:pt>
                <c:pt idx="126">
                  <c:v>539.1</c:v>
                </c:pt>
                <c:pt idx="127">
                  <c:v>537.70000000000005</c:v>
                </c:pt>
                <c:pt idx="128">
                  <c:v>550.4</c:v>
                </c:pt>
                <c:pt idx="129">
                  <c:v>545.4</c:v>
                </c:pt>
                <c:pt idx="130">
                  <c:v>530.29999999999995</c:v>
                </c:pt>
                <c:pt idx="131">
                  <c:v>539.5</c:v>
                </c:pt>
                <c:pt idx="132">
                  <c:v>525.1</c:v>
                </c:pt>
                <c:pt idx="133">
                  <c:v>526.20000000000005</c:v>
                </c:pt>
                <c:pt idx="134">
                  <c:v>522.70000000000005</c:v>
                </c:pt>
                <c:pt idx="135">
                  <c:v>545</c:v>
                </c:pt>
                <c:pt idx="136">
                  <c:v>531.20000000000005</c:v>
                </c:pt>
                <c:pt idx="137">
                  <c:v>510.2</c:v>
                </c:pt>
                <c:pt idx="138">
                  <c:v>510.2</c:v>
                </c:pt>
                <c:pt idx="139">
                  <c:v>535.29999999999995</c:v>
                </c:pt>
                <c:pt idx="140">
                  <c:v>520.4</c:v>
                </c:pt>
                <c:pt idx="141">
                  <c:v>513.5</c:v>
                </c:pt>
                <c:pt idx="142">
                  <c:v>516.1</c:v>
                </c:pt>
                <c:pt idx="143">
                  <c:v>506</c:v>
                </c:pt>
                <c:pt idx="144">
                  <c:v>497.5</c:v>
                </c:pt>
                <c:pt idx="145">
                  <c:v>508</c:v>
                </c:pt>
                <c:pt idx="146">
                  <c:v>498.6</c:v>
                </c:pt>
                <c:pt idx="147">
                  <c:v>497.5</c:v>
                </c:pt>
                <c:pt idx="148">
                  <c:v>495.6</c:v>
                </c:pt>
                <c:pt idx="149">
                  <c:v>500.6</c:v>
                </c:pt>
                <c:pt idx="150">
                  <c:v>494.7</c:v>
                </c:pt>
                <c:pt idx="151">
                  <c:v>508.3</c:v>
                </c:pt>
                <c:pt idx="152">
                  <c:v>500.9</c:v>
                </c:pt>
                <c:pt idx="153">
                  <c:v>499.6</c:v>
                </c:pt>
                <c:pt idx="154">
                  <c:v>498.9</c:v>
                </c:pt>
                <c:pt idx="155">
                  <c:v>494.3</c:v>
                </c:pt>
                <c:pt idx="156">
                  <c:v>483.4</c:v>
                </c:pt>
                <c:pt idx="157">
                  <c:v>478.8</c:v>
                </c:pt>
                <c:pt idx="158">
                  <c:v>492.6</c:v>
                </c:pt>
                <c:pt idx="159">
                  <c:v>479.3</c:v>
                </c:pt>
                <c:pt idx="160">
                  <c:v>484.5</c:v>
                </c:pt>
                <c:pt idx="161">
                  <c:v>491.6</c:v>
                </c:pt>
                <c:pt idx="162">
                  <c:v>474.8</c:v>
                </c:pt>
                <c:pt idx="163">
                  <c:v>482.3</c:v>
                </c:pt>
                <c:pt idx="164">
                  <c:v>468.1</c:v>
                </c:pt>
                <c:pt idx="165">
                  <c:v>469.5</c:v>
                </c:pt>
                <c:pt idx="166">
                  <c:v>470</c:v>
                </c:pt>
                <c:pt idx="167">
                  <c:v>466</c:v>
                </c:pt>
                <c:pt idx="168">
                  <c:v>450.4</c:v>
                </c:pt>
                <c:pt idx="169">
                  <c:v>450</c:v>
                </c:pt>
                <c:pt idx="170">
                  <c:v>450</c:v>
                </c:pt>
                <c:pt idx="171">
                  <c:v>447.3</c:v>
                </c:pt>
                <c:pt idx="172">
                  <c:v>454.1</c:v>
                </c:pt>
                <c:pt idx="173">
                  <c:v>454</c:v>
                </c:pt>
                <c:pt idx="174">
                  <c:v>442.8</c:v>
                </c:pt>
                <c:pt idx="175">
                  <c:v>435.1</c:v>
                </c:pt>
                <c:pt idx="176">
                  <c:v>427.2</c:v>
                </c:pt>
                <c:pt idx="177">
                  <c:v>415.8</c:v>
                </c:pt>
                <c:pt idx="178">
                  <c:v>426</c:v>
                </c:pt>
                <c:pt idx="179">
                  <c:v>434.3</c:v>
                </c:pt>
                <c:pt idx="180">
                  <c:v>417.3</c:v>
                </c:pt>
                <c:pt idx="181">
                  <c:v>412.8</c:v>
                </c:pt>
                <c:pt idx="182">
                  <c:v>405.1</c:v>
                </c:pt>
                <c:pt idx="183">
                  <c:v>418.7</c:v>
                </c:pt>
                <c:pt idx="184">
                  <c:v>417.4</c:v>
                </c:pt>
                <c:pt idx="185">
                  <c:v>386.9</c:v>
                </c:pt>
                <c:pt idx="186">
                  <c:v>359.6</c:v>
                </c:pt>
                <c:pt idx="187">
                  <c:v>394.4</c:v>
                </c:pt>
                <c:pt idx="188">
                  <c:v>392.4</c:v>
                </c:pt>
                <c:pt idx="189">
                  <c:v>405.1</c:v>
                </c:pt>
                <c:pt idx="190">
                  <c:v>398.7</c:v>
                </c:pt>
                <c:pt idx="191">
                  <c:v>401.8</c:v>
                </c:pt>
                <c:pt idx="192">
                  <c:v>393.7</c:v>
                </c:pt>
                <c:pt idx="193">
                  <c:v>396.3</c:v>
                </c:pt>
                <c:pt idx="194">
                  <c:v>399</c:v>
                </c:pt>
                <c:pt idx="195">
                  <c:v>400.6</c:v>
                </c:pt>
                <c:pt idx="196">
                  <c:v>397.6</c:v>
                </c:pt>
                <c:pt idx="197">
                  <c:v>389.2</c:v>
                </c:pt>
                <c:pt idx="198">
                  <c:v>384.4</c:v>
                </c:pt>
                <c:pt idx="199">
                  <c:v>377.4</c:v>
                </c:pt>
                <c:pt idx="200">
                  <c:v>378.2</c:v>
                </c:pt>
                <c:pt idx="201">
                  <c:v>367.6</c:v>
                </c:pt>
                <c:pt idx="202">
                  <c:v>354</c:v>
                </c:pt>
                <c:pt idx="203">
                  <c:v>365.4</c:v>
                </c:pt>
                <c:pt idx="204">
                  <c:v>363.9</c:v>
                </c:pt>
                <c:pt idx="205">
                  <c:v>370.8</c:v>
                </c:pt>
                <c:pt idx="206">
                  <c:v>373.4</c:v>
                </c:pt>
                <c:pt idx="207">
                  <c:v>368.1</c:v>
                </c:pt>
                <c:pt idx="208">
                  <c:v>366.6</c:v>
                </c:pt>
                <c:pt idx="209">
                  <c:v>346</c:v>
                </c:pt>
                <c:pt idx="210">
                  <c:v>359.6</c:v>
                </c:pt>
                <c:pt idx="211">
                  <c:v>361</c:v>
                </c:pt>
                <c:pt idx="212">
                  <c:v>365.1</c:v>
                </c:pt>
                <c:pt idx="213">
                  <c:v>343.3</c:v>
                </c:pt>
                <c:pt idx="214">
                  <c:v>344.3</c:v>
                </c:pt>
                <c:pt idx="215">
                  <c:v>346.5</c:v>
                </c:pt>
                <c:pt idx="216">
                  <c:v>329.7</c:v>
                </c:pt>
                <c:pt idx="217">
                  <c:v>332.9</c:v>
                </c:pt>
                <c:pt idx="218">
                  <c:v>347.2</c:v>
                </c:pt>
                <c:pt idx="219">
                  <c:v>335.5</c:v>
                </c:pt>
                <c:pt idx="220">
                  <c:v>332.9</c:v>
                </c:pt>
                <c:pt idx="221">
                  <c:v>335.5</c:v>
                </c:pt>
                <c:pt idx="222">
                  <c:v>332.6</c:v>
                </c:pt>
                <c:pt idx="223">
                  <c:v>323.7</c:v>
                </c:pt>
                <c:pt idx="224">
                  <c:v>317.7</c:v>
                </c:pt>
                <c:pt idx="225">
                  <c:v>322</c:v>
                </c:pt>
                <c:pt idx="226">
                  <c:v>325.10000000000002</c:v>
                </c:pt>
                <c:pt idx="227">
                  <c:v>314.7</c:v>
                </c:pt>
                <c:pt idx="228">
                  <c:v>310.5</c:v>
                </c:pt>
                <c:pt idx="229">
                  <c:v>314.89999999999998</c:v>
                </c:pt>
                <c:pt idx="230">
                  <c:v>308.89999999999998</c:v>
                </c:pt>
                <c:pt idx="231">
                  <c:v>309</c:v>
                </c:pt>
                <c:pt idx="232">
                  <c:v>321.3</c:v>
                </c:pt>
                <c:pt idx="233">
                  <c:v>308.10000000000002</c:v>
                </c:pt>
                <c:pt idx="234">
                  <c:v>310.39999999999998</c:v>
                </c:pt>
                <c:pt idx="235">
                  <c:v>302.89999999999998</c:v>
                </c:pt>
                <c:pt idx="236">
                  <c:v>304.3</c:v>
                </c:pt>
                <c:pt idx="237">
                  <c:v>296.3</c:v>
                </c:pt>
                <c:pt idx="238">
                  <c:v>292.39999999999998</c:v>
                </c:pt>
                <c:pt idx="239">
                  <c:v>298.7</c:v>
                </c:pt>
                <c:pt idx="240">
                  <c:v>284</c:v>
                </c:pt>
                <c:pt idx="241">
                  <c:v>282.89999999999998</c:v>
                </c:pt>
                <c:pt idx="242">
                  <c:v>303.7</c:v>
                </c:pt>
                <c:pt idx="243">
                  <c:v>276.60000000000002</c:v>
                </c:pt>
                <c:pt idx="244">
                  <c:v>282.5</c:v>
                </c:pt>
                <c:pt idx="245">
                  <c:v>289.10000000000002</c:v>
                </c:pt>
                <c:pt idx="246">
                  <c:v>277.7</c:v>
                </c:pt>
                <c:pt idx="247">
                  <c:v>279.5</c:v>
                </c:pt>
                <c:pt idx="248">
                  <c:v>281.5</c:v>
                </c:pt>
                <c:pt idx="249">
                  <c:v>274.39999999999998</c:v>
                </c:pt>
                <c:pt idx="250">
                  <c:v>278.2</c:v>
                </c:pt>
                <c:pt idx="251">
                  <c:v>282.7</c:v>
                </c:pt>
                <c:pt idx="252">
                  <c:v>272.89999999999998</c:v>
                </c:pt>
                <c:pt idx="253">
                  <c:v>268.60000000000002</c:v>
                </c:pt>
                <c:pt idx="254">
                  <c:v>266</c:v>
                </c:pt>
                <c:pt idx="255">
                  <c:v>260.89999999999998</c:v>
                </c:pt>
                <c:pt idx="256">
                  <c:v>264.10000000000002</c:v>
                </c:pt>
                <c:pt idx="257">
                  <c:v>271</c:v>
                </c:pt>
                <c:pt idx="258">
                  <c:v>263.39999999999998</c:v>
                </c:pt>
                <c:pt idx="259">
                  <c:v>259.60000000000002</c:v>
                </c:pt>
                <c:pt idx="260">
                  <c:v>258</c:v>
                </c:pt>
                <c:pt idx="261">
                  <c:v>256.89999999999998</c:v>
                </c:pt>
                <c:pt idx="262">
                  <c:v>254.7</c:v>
                </c:pt>
                <c:pt idx="263">
                  <c:v>254.8</c:v>
                </c:pt>
                <c:pt idx="264">
                  <c:v>245.2</c:v>
                </c:pt>
                <c:pt idx="265">
                  <c:v>248.5</c:v>
                </c:pt>
                <c:pt idx="266">
                  <c:v>249.1</c:v>
                </c:pt>
                <c:pt idx="267">
                  <c:v>241.2</c:v>
                </c:pt>
                <c:pt idx="268">
                  <c:v>244.1</c:v>
                </c:pt>
                <c:pt idx="269">
                  <c:v>235.6</c:v>
                </c:pt>
                <c:pt idx="270">
                  <c:v>233.6</c:v>
                </c:pt>
                <c:pt idx="271">
                  <c:v>227.4</c:v>
                </c:pt>
                <c:pt idx="272">
                  <c:v>233.9</c:v>
                </c:pt>
                <c:pt idx="273">
                  <c:v>235.6</c:v>
                </c:pt>
                <c:pt idx="274">
                  <c:v>234.9</c:v>
                </c:pt>
                <c:pt idx="275">
                  <c:v>221.1</c:v>
                </c:pt>
                <c:pt idx="276">
                  <c:v>217.5</c:v>
                </c:pt>
                <c:pt idx="277">
                  <c:v>230.3</c:v>
                </c:pt>
                <c:pt idx="278">
                  <c:v>214.1</c:v>
                </c:pt>
                <c:pt idx="279">
                  <c:v>214.6</c:v>
                </c:pt>
                <c:pt idx="280">
                  <c:v>238.1</c:v>
                </c:pt>
                <c:pt idx="281">
                  <c:v>208.1</c:v>
                </c:pt>
                <c:pt idx="282">
                  <c:v>206.9</c:v>
                </c:pt>
                <c:pt idx="283">
                  <c:v>202.6</c:v>
                </c:pt>
                <c:pt idx="284">
                  <c:v>216.8</c:v>
                </c:pt>
                <c:pt idx="285">
                  <c:v>207.1</c:v>
                </c:pt>
                <c:pt idx="286">
                  <c:v>210</c:v>
                </c:pt>
                <c:pt idx="287">
                  <c:v>201.4</c:v>
                </c:pt>
                <c:pt idx="288">
                  <c:v>216.2</c:v>
                </c:pt>
                <c:pt idx="289">
                  <c:v>212.5</c:v>
                </c:pt>
                <c:pt idx="290">
                  <c:v>202.8</c:v>
                </c:pt>
                <c:pt idx="291">
                  <c:v>191.9</c:v>
                </c:pt>
                <c:pt idx="292">
                  <c:v>203.7</c:v>
                </c:pt>
                <c:pt idx="293">
                  <c:v>205.3</c:v>
                </c:pt>
                <c:pt idx="294">
                  <c:v>194.8</c:v>
                </c:pt>
                <c:pt idx="295">
                  <c:v>204.6</c:v>
                </c:pt>
                <c:pt idx="296">
                  <c:v>203.4</c:v>
                </c:pt>
                <c:pt idx="297">
                  <c:v>190.9</c:v>
                </c:pt>
                <c:pt idx="298">
                  <c:v>199.5</c:v>
                </c:pt>
                <c:pt idx="299">
                  <c:v>189.2</c:v>
                </c:pt>
                <c:pt idx="300">
                  <c:v>183.6</c:v>
                </c:pt>
                <c:pt idx="301">
                  <c:v>195.6</c:v>
                </c:pt>
                <c:pt idx="302">
                  <c:v>194.6</c:v>
                </c:pt>
                <c:pt idx="303">
                  <c:v>188.4</c:v>
                </c:pt>
                <c:pt idx="304">
                  <c:v>186.9</c:v>
                </c:pt>
                <c:pt idx="305">
                  <c:v>200.6</c:v>
                </c:pt>
                <c:pt idx="306">
                  <c:v>193.9</c:v>
                </c:pt>
                <c:pt idx="307">
                  <c:v>190.9</c:v>
                </c:pt>
                <c:pt idx="308">
                  <c:v>189.3</c:v>
                </c:pt>
                <c:pt idx="309">
                  <c:v>186.5</c:v>
                </c:pt>
                <c:pt idx="310">
                  <c:v>180.7</c:v>
                </c:pt>
                <c:pt idx="311">
                  <c:v>187</c:v>
                </c:pt>
                <c:pt idx="312">
                  <c:v>185.8</c:v>
                </c:pt>
                <c:pt idx="313">
                  <c:v>176.2</c:v>
                </c:pt>
                <c:pt idx="314">
                  <c:v>181.3</c:v>
                </c:pt>
                <c:pt idx="315">
                  <c:v>176.8</c:v>
                </c:pt>
                <c:pt idx="316">
                  <c:v>173.4</c:v>
                </c:pt>
                <c:pt idx="317">
                  <c:v>172.1</c:v>
                </c:pt>
                <c:pt idx="318">
                  <c:v>175.7</c:v>
                </c:pt>
                <c:pt idx="319">
                  <c:v>176</c:v>
                </c:pt>
                <c:pt idx="320">
                  <c:v>168</c:v>
                </c:pt>
                <c:pt idx="321">
                  <c:v>167.3</c:v>
                </c:pt>
                <c:pt idx="322">
                  <c:v>178.5</c:v>
                </c:pt>
                <c:pt idx="323">
                  <c:v>171.7</c:v>
                </c:pt>
                <c:pt idx="324">
                  <c:v>178.7</c:v>
                </c:pt>
                <c:pt idx="325">
                  <c:v>169.4</c:v>
                </c:pt>
                <c:pt idx="326">
                  <c:v>175.7</c:v>
                </c:pt>
                <c:pt idx="327">
                  <c:v>167.5</c:v>
                </c:pt>
                <c:pt idx="328">
                  <c:v>162.4</c:v>
                </c:pt>
                <c:pt idx="329">
                  <c:v>164.7</c:v>
                </c:pt>
                <c:pt idx="330">
                  <c:v>163</c:v>
                </c:pt>
                <c:pt idx="331">
                  <c:v>160.6</c:v>
                </c:pt>
                <c:pt idx="332">
                  <c:v>164.7</c:v>
                </c:pt>
                <c:pt idx="333">
                  <c:v>160.69999999999999</c:v>
                </c:pt>
                <c:pt idx="334">
                  <c:v>164.8</c:v>
                </c:pt>
                <c:pt idx="335">
                  <c:v>160.6</c:v>
                </c:pt>
                <c:pt idx="336">
                  <c:v>145.9</c:v>
                </c:pt>
                <c:pt idx="337">
                  <c:v>156</c:v>
                </c:pt>
                <c:pt idx="338">
                  <c:v>156.6</c:v>
                </c:pt>
                <c:pt idx="339">
                  <c:v>156.1</c:v>
                </c:pt>
                <c:pt idx="340">
                  <c:v>161.19999999999999</c:v>
                </c:pt>
                <c:pt idx="341">
                  <c:v>154.30000000000001</c:v>
                </c:pt>
                <c:pt idx="342">
                  <c:v>154.1</c:v>
                </c:pt>
                <c:pt idx="343">
                  <c:v>159</c:v>
                </c:pt>
                <c:pt idx="344">
                  <c:v>154.5</c:v>
                </c:pt>
                <c:pt idx="345">
                  <c:v>148.80000000000001</c:v>
                </c:pt>
                <c:pt idx="346">
                  <c:v>147.30000000000001</c:v>
                </c:pt>
                <c:pt idx="347">
                  <c:v>149.19999999999999</c:v>
                </c:pt>
                <c:pt idx="348">
                  <c:v>148.19999999999999</c:v>
                </c:pt>
                <c:pt idx="349">
                  <c:v>148.19999999999999</c:v>
                </c:pt>
                <c:pt idx="350">
                  <c:v>148.80000000000001</c:v>
                </c:pt>
                <c:pt idx="351">
                  <c:v>140.80000000000001</c:v>
                </c:pt>
                <c:pt idx="352">
                  <c:v>150.80000000000001</c:v>
                </c:pt>
                <c:pt idx="353">
                  <c:v>145.6</c:v>
                </c:pt>
                <c:pt idx="354">
                  <c:v>145.19999999999999</c:v>
                </c:pt>
                <c:pt idx="355">
                  <c:v>143.9</c:v>
                </c:pt>
                <c:pt idx="356">
                  <c:v>138</c:v>
                </c:pt>
                <c:pt idx="357">
                  <c:v>144.69999999999999</c:v>
                </c:pt>
                <c:pt idx="358">
                  <c:v>138.30000000000001</c:v>
                </c:pt>
                <c:pt idx="359">
                  <c:v>140.69999999999999</c:v>
                </c:pt>
                <c:pt idx="360">
                  <c:v>140</c:v>
                </c:pt>
                <c:pt idx="361">
                  <c:v>134.69999999999999</c:v>
                </c:pt>
                <c:pt idx="362">
                  <c:v>132.6</c:v>
                </c:pt>
                <c:pt idx="363">
                  <c:v>134.9</c:v>
                </c:pt>
                <c:pt idx="364">
                  <c:v>125.6</c:v>
                </c:pt>
                <c:pt idx="365">
                  <c:v>129.1</c:v>
                </c:pt>
                <c:pt idx="366">
                  <c:v>133.5</c:v>
                </c:pt>
                <c:pt idx="367">
                  <c:v>118.9</c:v>
                </c:pt>
                <c:pt idx="368">
                  <c:v>132.5</c:v>
                </c:pt>
                <c:pt idx="369">
                  <c:v>127.1</c:v>
                </c:pt>
                <c:pt idx="370">
                  <c:v>131.5</c:v>
                </c:pt>
                <c:pt idx="371">
                  <c:v>125.6</c:v>
                </c:pt>
                <c:pt idx="372">
                  <c:v>121.3</c:v>
                </c:pt>
                <c:pt idx="373">
                  <c:v>128.5</c:v>
                </c:pt>
                <c:pt idx="374">
                  <c:v>124.7</c:v>
                </c:pt>
                <c:pt idx="375">
                  <c:v>128.4</c:v>
                </c:pt>
                <c:pt idx="376">
                  <c:v>127.4</c:v>
                </c:pt>
                <c:pt idx="377">
                  <c:v>115.7</c:v>
                </c:pt>
                <c:pt idx="378">
                  <c:v>118.1</c:v>
                </c:pt>
                <c:pt idx="379">
                  <c:v>113.7</c:v>
                </c:pt>
                <c:pt idx="380">
                  <c:v>119.3</c:v>
                </c:pt>
                <c:pt idx="381">
                  <c:v>107.3</c:v>
                </c:pt>
                <c:pt idx="382">
                  <c:v>113.2</c:v>
                </c:pt>
                <c:pt idx="383">
                  <c:v>111.7</c:v>
                </c:pt>
                <c:pt idx="384">
                  <c:v>118.7</c:v>
                </c:pt>
                <c:pt idx="385">
                  <c:v>113.7</c:v>
                </c:pt>
                <c:pt idx="386">
                  <c:v>118</c:v>
                </c:pt>
                <c:pt idx="387">
                  <c:v>122.5</c:v>
                </c:pt>
                <c:pt idx="388">
                  <c:v>116.8</c:v>
                </c:pt>
                <c:pt idx="389">
                  <c:v>108.5</c:v>
                </c:pt>
                <c:pt idx="390">
                  <c:v>116</c:v>
                </c:pt>
                <c:pt idx="391">
                  <c:v>108.8</c:v>
                </c:pt>
                <c:pt idx="392">
                  <c:v>107.1</c:v>
                </c:pt>
                <c:pt idx="393">
                  <c:v>110.9</c:v>
                </c:pt>
                <c:pt idx="394">
                  <c:v>116.2</c:v>
                </c:pt>
                <c:pt idx="395">
                  <c:v>115.7</c:v>
                </c:pt>
                <c:pt idx="396">
                  <c:v>111.8</c:v>
                </c:pt>
                <c:pt idx="397">
                  <c:v>108.4</c:v>
                </c:pt>
                <c:pt idx="398">
                  <c:v>109.7</c:v>
                </c:pt>
                <c:pt idx="399">
                  <c:v>108.6</c:v>
                </c:pt>
                <c:pt idx="400">
                  <c:v>123.5</c:v>
                </c:pt>
                <c:pt idx="401">
                  <c:v>116.1</c:v>
                </c:pt>
                <c:pt idx="402">
                  <c:v>118.5</c:v>
                </c:pt>
                <c:pt idx="403">
                  <c:v>113.1</c:v>
                </c:pt>
                <c:pt idx="404">
                  <c:v>111.9</c:v>
                </c:pt>
                <c:pt idx="405">
                  <c:v>114.3</c:v>
                </c:pt>
                <c:pt idx="406">
                  <c:v>100.7</c:v>
                </c:pt>
                <c:pt idx="407">
                  <c:v>110.9</c:v>
                </c:pt>
                <c:pt idx="408">
                  <c:v>114.2</c:v>
                </c:pt>
                <c:pt idx="409">
                  <c:v>103</c:v>
                </c:pt>
                <c:pt idx="410">
                  <c:v>101.1</c:v>
                </c:pt>
                <c:pt idx="411">
                  <c:v>103.1</c:v>
                </c:pt>
                <c:pt idx="412">
                  <c:v>96.1</c:v>
                </c:pt>
                <c:pt idx="413">
                  <c:v>78.2</c:v>
                </c:pt>
                <c:pt idx="414">
                  <c:v>89.3</c:v>
                </c:pt>
                <c:pt idx="415">
                  <c:v>99.9</c:v>
                </c:pt>
                <c:pt idx="416">
                  <c:v>94.8</c:v>
                </c:pt>
                <c:pt idx="417">
                  <c:v>94.2</c:v>
                </c:pt>
                <c:pt idx="418">
                  <c:v>92.3</c:v>
                </c:pt>
                <c:pt idx="419">
                  <c:v>101.2</c:v>
                </c:pt>
                <c:pt idx="420">
                  <c:v>87.4</c:v>
                </c:pt>
                <c:pt idx="421">
                  <c:v>92.9</c:v>
                </c:pt>
                <c:pt idx="422">
                  <c:v>91</c:v>
                </c:pt>
                <c:pt idx="423">
                  <c:v>86.7</c:v>
                </c:pt>
                <c:pt idx="424">
                  <c:v>95.5</c:v>
                </c:pt>
                <c:pt idx="425">
                  <c:v>76.400000000000006</c:v>
                </c:pt>
                <c:pt idx="426">
                  <c:v>94</c:v>
                </c:pt>
                <c:pt idx="427">
                  <c:v>85</c:v>
                </c:pt>
                <c:pt idx="428">
                  <c:v>87.7</c:v>
                </c:pt>
                <c:pt idx="429">
                  <c:v>89.3</c:v>
                </c:pt>
                <c:pt idx="430">
                  <c:v>80.7</c:v>
                </c:pt>
                <c:pt idx="431">
                  <c:v>82</c:v>
                </c:pt>
                <c:pt idx="432">
                  <c:v>90.8</c:v>
                </c:pt>
                <c:pt idx="433">
                  <c:v>80.099999999999994</c:v>
                </c:pt>
                <c:pt idx="434">
                  <c:v>75.900000000000006</c:v>
                </c:pt>
                <c:pt idx="435">
                  <c:v>90.1</c:v>
                </c:pt>
                <c:pt idx="436">
                  <c:v>93.8</c:v>
                </c:pt>
                <c:pt idx="437">
                  <c:v>88.8</c:v>
                </c:pt>
                <c:pt idx="438">
                  <c:v>91.1</c:v>
                </c:pt>
                <c:pt idx="439">
                  <c:v>96.4</c:v>
                </c:pt>
                <c:pt idx="440">
                  <c:v>78.2</c:v>
                </c:pt>
                <c:pt idx="441">
                  <c:v>92.3</c:v>
                </c:pt>
                <c:pt idx="442">
                  <c:v>86</c:v>
                </c:pt>
                <c:pt idx="443">
                  <c:v>85.5</c:v>
                </c:pt>
                <c:pt idx="444">
                  <c:v>92.8</c:v>
                </c:pt>
                <c:pt idx="445">
                  <c:v>91.5</c:v>
                </c:pt>
                <c:pt idx="446">
                  <c:v>77.5</c:v>
                </c:pt>
                <c:pt idx="447">
                  <c:v>77.3</c:v>
                </c:pt>
                <c:pt idx="448">
                  <c:v>83.1</c:v>
                </c:pt>
                <c:pt idx="449">
                  <c:v>75.7</c:v>
                </c:pt>
                <c:pt idx="450">
                  <c:v>85</c:v>
                </c:pt>
                <c:pt idx="451">
                  <c:v>85.6</c:v>
                </c:pt>
                <c:pt idx="452">
                  <c:v>80</c:v>
                </c:pt>
                <c:pt idx="453">
                  <c:v>80.5</c:v>
                </c:pt>
                <c:pt idx="454">
                  <c:v>91</c:v>
                </c:pt>
                <c:pt idx="455">
                  <c:v>78.7</c:v>
                </c:pt>
                <c:pt idx="456">
                  <c:v>94.9</c:v>
                </c:pt>
                <c:pt idx="457">
                  <c:v>91.3</c:v>
                </c:pt>
                <c:pt idx="458">
                  <c:v>79</c:v>
                </c:pt>
                <c:pt idx="459">
                  <c:v>91.7</c:v>
                </c:pt>
                <c:pt idx="460">
                  <c:v>89.8</c:v>
                </c:pt>
                <c:pt idx="461">
                  <c:v>94.1</c:v>
                </c:pt>
                <c:pt idx="462">
                  <c:v>88</c:v>
                </c:pt>
                <c:pt idx="463">
                  <c:v>85.1</c:v>
                </c:pt>
                <c:pt idx="464">
                  <c:v>78.599999999999994</c:v>
                </c:pt>
                <c:pt idx="465">
                  <c:v>83.1</c:v>
                </c:pt>
                <c:pt idx="466">
                  <c:v>80.599999999999994</c:v>
                </c:pt>
                <c:pt idx="467">
                  <c:v>84.4</c:v>
                </c:pt>
                <c:pt idx="468">
                  <c:v>79.599999999999994</c:v>
                </c:pt>
                <c:pt idx="469">
                  <c:v>87.2</c:v>
                </c:pt>
                <c:pt idx="470">
                  <c:v>82.5</c:v>
                </c:pt>
                <c:pt idx="471">
                  <c:v>83</c:v>
                </c:pt>
                <c:pt idx="472">
                  <c:v>84.8</c:v>
                </c:pt>
                <c:pt idx="473">
                  <c:v>81</c:v>
                </c:pt>
                <c:pt idx="474">
                  <c:v>86.3</c:v>
                </c:pt>
                <c:pt idx="475">
                  <c:v>80.8</c:v>
                </c:pt>
                <c:pt idx="476">
                  <c:v>82.7</c:v>
                </c:pt>
                <c:pt idx="477">
                  <c:v>76.599999999999994</c:v>
                </c:pt>
                <c:pt idx="478">
                  <c:v>82.5</c:v>
                </c:pt>
                <c:pt idx="479">
                  <c:v>86</c:v>
                </c:pt>
                <c:pt idx="480">
                  <c:v>75.3</c:v>
                </c:pt>
                <c:pt idx="481">
                  <c:v>81.2</c:v>
                </c:pt>
                <c:pt idx="482">
                  <c:v>81.8</c:v>
                </c:pt>
                <c:pt idx="483">
                  <c:v>79.3</c:v>
                </c:pt>
                <c:pt idx="484">
                  <c:v>81.2</c:v>
                </c:pt>
                <c:pt idx="485">
                  <c:v>89.3</c:v>
                </c:pt>
                <c:pt idx="486">
                  <c:v>86.9</c:v>
                </c:pt>
                <c:pt idx="487">
                  <c:v>82.2</c:v>
                </c:pt>
                <c:pt idx="488">
                  <c:v>78.599999999999994</c:v>
                </c:pt>
                <c:pt idx="489">
                  <c:v>91.1</c:v>
                </c:pt>
                <c:pt idx="490">
                  <c:v>87.7</c:v>
                </c:pt>
                <c:pt idx="491">
                  <c:v>80.099999999999994</c:v>
                </c:pt>
                <c:pt idx="492">
                  <c:v>84.2</c:v>
                </c:pt>
                <c:pt idx="493">
                  <c:v>77.099999999999994</c:v>
                </c:pt>
                <c:pt idx="494">
                  <c:v>80.099999999999994</c:v>
                </c:pt>
                <c:pt idx="495">
                  <c:v>73.5</c:v>
                </c:pt>
                <c:pt idx="496">
                  <c:v>78.7</c:v>
                </c:pt>
                <c:pt idx="497">
                  <c:v>73.5</c:v>
                </c:pt>
                <c:pt idx="498">
                  <c:v>74.8</c:v>
                </c:pt>
                <c:pt idx="499">
                  <c:v>74.099999999999994</c:v>
                </c:pt>
                <c:pt idx="500">
                  <c:v>81.2</c:v>
                </c:pt>
                <c:pt idx="501">
                  <c:v>70</c:v>
                </c:pt>
                <c:pt idx="502">
                  <c:v>72.8</c:v>
                </c:pt>
                <c:pt idx="503">
                  <c:v>72</c:v>
                </c:pt>
                <c:pt idx="504">
                  <c:v>66.7</c:v>
                </c:pt>
                <c:pt idx="505">
                  <c:v>85.4</c:v>
                </c:pt>
                <c:pt idx="506">
                  <c:v>71.2</c:v>
                </c:pt>
                <c:pt idx="507">
                  <c:v>69.099999999999994</c:v>
                </c:pt>
                <c:pt idx="508">
                  <c:v>69.099999999999994</c:v>
                </c:pt>
                <c:pt idx="509">
                  <c:v>71.099999999999994</c:v>
                </c:pt>
                <c:pt idx="510">
                  <c:v>82.1</c:v>
                </c:pt>
                <c:pt idx="511">
                  <c:v>71.5</c:v>
                </c:pt>
                <c:pt idx="512">
                  <c:v>73.8</c:v>
                </c:pt>
                <c:pt idx="513">
                  <c:v>69.5</c:v>
                </c:pt>
                <c:pt idx="514">
                  <c:v>71</c:v>
                </c:pt>
                <c:pt idx="515">
                  <c:v>63.8</c:v>
                </c:pt>
                <c:pt idx="516">
                  <c:v>65.5</c:v>
                </c:pt>
                <c:pt idx="517">
                  <c:v>73.2</c:v>
                </c:pt>
                <c:pt idx="518">
                  <c:v>68.900000000000006</c:v>
                </c:pt>
                <c:pt idx="519">
                  <c:v>63</c:v>
                </c:pt>
                <c:pt idx="520">
                  <c:v>68.900000000000006</c:v>
                </c:pt>
                <c:pt idx="521">
                  <c:v>69.400000000000006</c:v>
                </c:pt>
                <c:pt idx="522">
                  <c:v>76.3</c:v>
                </c:pt>
                <c:pt idx="523">
                  <c:v>65.099999999999994</c:v>
                </c:pt>
                <c:pt idx="524">
                  <c:v>80.3</c:v>
                </c:pt>
                <c:pt idx="525">
                  <c:v>77.2</c:v>
                </c:pt>
                <c:pt idx="526">
                  <c:v>72.2</c:v>
                </c:pt>
                <c:pt idx="527">
                  <c:v>70.2</c:v>
                </c:pt>
                <c:pt idx="528">
                  <c:v>65.400000000000006</c:v>
                </c:pt>
                <c:pt idx="529">
                  <c:v>67</c:v>
                </c:pt>
                <c:pt idx="530">
                  <c:v>64</c:v>
                </c:pt>
                <c:pt idx="531">
                  <c:v>66.8</c:v>
                </c:pt>
                <c:pt idx="532">
                  <c:v>65</c:v>
                </c:pt>
                <c:pt idx="533">
                  <c:v>61.2</c:v>
                </c:pt>
                <c:pt idx="534">
                  <c:v>62.1</c:v>
                </c:pt>
                <c:pt idx="535">
                  <c:v>59.2</c:v>
                </c:pt>
                <c:pt idx="536">
                  <c:v>60.4</c:v>
                </c:pt>
                <c:pt idx="537">
                  <c:v>58.4</c:v>
                </c:pt>
                <c:pt idx="538">
                  <c:v>57.3</c:v>
                </c:pt>
                <c:pt idx="539">
                  <c:v>60.7</c:v>
                </c:pt>
                <c:pt idx="540">
                  <c:v>55.5</c:v>
                </c:pt>
                <c:pt idx="541">
                  <c:v>59.5</c:v>
                </c:pt>
                <c:pt idx="542">
                  <c:v>64.3</c:v>
                </c:pt>
                <c:pt idx="543">
                  <c:v>60.7</c:v>
                </c:pt>
                <c:pt idx="544">
                  <c:v>55.8</c:v>
                </c:pt>
                <c:pt idx="545">
                  <c:v>57.1</c:v>
                </c:pt>
                <c:pt idx="546">
                  <c:v>59.4</c:v>
                </c:pt>
                <c:pt idx="547">
                  <c:v>54.6</c:v>
                </c:pt>
                <c:pt idx="548">
                  <c:v>57.8</c:v>
                </c:pt>
                <c:pt idx="549">
                  <c:v>57.5</c:v>
                </c:pt>
                <c:pt idx="550">
                  <c:v>57.1</c:v>
                </c:pt>
                <c:pt idx="551">
                  <c:v>58.1</c:v>
                </c:pt>
                <c:pt idx="552">
                  <c:v>54</c:v>
                </c:pt>
                <c:pt idx="553">
                  <c:v>56.6</c:v>
                </c:pt>
                <c:pt idx="554">
                  <c:v>51</c:v>
                </c:pt>
                <c:pt idx="555">
                  <c:v>52.4</c:v>
                </c:pt>
                <c:pt idx="556">
                  <c:v>50.7</c:v>
                </c:pt>
                <c:pt idx="557">
                  <c:v>54.9</c:v>
                </c:pt>
                <c:pt idx="558">
                  <c:v>53.3</c:v>
                </c:pt>
                <c:pt idx="559">
                  <c:v>49.9</c:v>
                </c:pt>
                <c:pt idx="560">
                  <c:v>51.1</c:v>
                </c:pt>
                <c:pt idx="561">
                  <c:v>50.5</c:v>
                </c:pt>
                <c:pt idx="562">
                  <c:v>51.6</c:v>
                </c:pt>
                <c:pt idx="563">
                  <c:v>51.9</c:v>
                </c:pt>
                <c:pt idx="564">
                  <c:v>48.6</c:v>
                </c:pt>
                <c:pt idx="565">
                  <c:v>51</c:v>
                </c:pt>
                <c:pt idx="566">
                  <c:v>52.1</c:v>
                </c:pt>
                <c:pt idx="567">
                  <c:v>49.5</c:v>
                </c:pt>
                <c:pt idx="568">
                  <c:v>46.6</c:v>
                </c:pt>
                <c:pt idx="569">
                  <c:v>48.3</c:v>
                </c:pt>
                <c:pt idx="570">
                  <c:v>49.4</c:v>
                </c:pt>
                <c:pt idx="571">
                  <c:v>52.4</c:v>
                </c:pt>
                <c:pt idx="572">
                  <c:v>50.3</c:v>
                </c:pt>
                <c:pt idx="573">
                  <c:v>51.2</c:v>
                </c:pt>
                <c:pt idx="574">
                  <c:v>46.1</c:v>
                </c:pt>
                <c:pt idx="575">
                  <c:v>47</c:v>
                </c:pt>
                <c:pt idx="576">
                  <c:v>49.8</c:v>
                </c:pt>
                <c:pt idx="577">
                  <c:v>48.8</c:v>
                </c:pt>
                <c:pt idx="578">
                  <c:v>49.1</c:v>
                </c:pt>
                <c:pt idx="579">
                  <c:v>49.7</c:v>
                </c:pt>
                <c:pt idx="580">
                  <c:v>48.4</c:v>
                </c:pt>
                <c:pt idx="581">
                  <c:v>51.9</c:v>
                </c:pt>
                <c:pt idx="582">
                  <c:v>46.8</c:v>
                </c:pt>
                <c:pt idx="583">
                  <c:v>50</c:v>
                </c:pt>
                <c:pt idx="584">
                  <c:v>45</c:v>
                </c:pt>
                <c:pt idx="585">
                  <c:v>43.4</c:v>
                </c:pt>
                <c:pt idx="586">
                  <c:v>41.1</c:v>
                </c:pt>
                <c:pt idx="587">
                  <c:v>41.1</c:v>
                </c:pt>
                <c:pt idx="588">
                  <c:v>38.200000000000003</c:v>
                </c:pt>
                <c:pt idx="589">
                  <c:v>39.6</c:v>
                </c:pt>
                <c:pt idx="590">
                  <c:v>38.299999999999997</c:v>
                </c:pt>
                <c:pt idx="591">
                  <c:v>38.6</c:v>
                </c:pt>
                <c:pt idx="592">
                  <c:v>39.299999999999997</c:v>
                </c:pt>
                <c:pt idx="593">
                  <c:v>36.799999999999997</c:v>
                </c:pt>
                <c:pt idx="594">
                  <c:v>37.799999999999997</c:v>
                </c:pt>
                <c:pt idx="595">
                  <c:v>38.5</c:v>
                </c:pt>
                <c:pt idx="596">
                  <c:v>34.5</c:v>
                </c:pt>
                <c:pt idx="597">
                  <c:v>34.5</c:v>
                </c:pt>
                <c:pt idx="598">
                  <c:v>38.6</c:v>
                </c:pt>
                <c:pt idx="599">
                  <c:v>38.9</c:v>
                </c:pt>
                <c:pt idx="600">
                  <c:v>31.8</c:v>
                </c:pt>
                <c:pt idx="601">
                  <c:v>35.4</c:v>
                </c:pt>
                <c:pt idx="602">
                  <c:v>36.4</c:v>
                </c:pt>
                <c:pt idx="603">
                  <c:v>33</c:v>
                </c:pt>
                <c:pt idx="604">
                  <c:v>34.1</c:v>
                </c:pt>
                <c:pt idx="605">
                  <c:v>33.5</c:v>
                </c:pt>
                <c:pt idx="606">
                  <c:v>34</c:v>
                </c:pt>
                <c:pt idx="607">
                  <c:v>30.8</c:v>
                </c:pt>
                <c:pt idx="608">
                  <c:v>37.6</c:v>
                </c:pt>
                <c:pt idx="609">
                  <c:v>31.9</c:v>
                </c:pt>
                <c:pt idx="610">
                  <c:v>34.799999999999997</c:v>
                </c:pt>
                <c:pt idx="611">
                  <c:v>38.9</c:v>
                </c:pt>
                <c:pt idx="612">
                  <c:v>33.200000000000003</c:v>
                </c:pt>
                <c:pt idx="613">
                  <c:v>37.6</c:v>
                </c:pt>
                <c:pt idx="614">
                  <c:v>31.1</c:v>
                </c:pt>
                <c:pt idx="615">
                  <c:v>30.6</c:v>
                </c:pt>
                <c:pt idx="616">
                  <c:v>31.3</c:v>
                </c:pt>
                <c:pt idx="617">
                  <c:v>32.799999999999997</c:v>
                </c:pt>
                <c:pt idx="618">
                  <c:v>34.200000000000003</c:v>
                </c:pt>
                <c:pt idx="619">
                  <c:v>27.9</c:v>
                </c:pt>
                <c:pt idx="620">
                  <c:v>31.3</c:v>
                </c:pt>
                <c:pt idx="621">
                  <c:v>29.4</c:v>
                </c:pt>
                <c:pt idx="622">
                  <c:v>31.1</c:v>
                </c:pt>
                <c:pt idx="623">
                  <c:v>28.2</c:v>
                </c:pt>
                <c:pt idx="624">
                  <c:v>29.6</c:v>
                </c:pt>
                <c:pt idx="625">
                  <c:v>25</c:v>
                </c:pt>
                <c:pt idx="626">
                  <c:v>29.1</c:v>
                </c:pt>
                <c:pt idx="627">
                  <c:v>29.1</c:v>
                </c:pt>
                <c:pt idx="628">
                  <c:v>24.4</c:v>
                </c:pt>
                <c:pt idx="629">
                  <c:v>30.6</c:v>
                </c:pt>
                <c:pt idx="630">
                  <c:v>26</c:v>
                </c:pt>
                <c:pt idx="631">
                  <c:v>24.3</c:v>
                </c:pt>
                <c:pt idx="632">
                  <c:v>23.2</c:v>
                </c:pt>
                <c:pt idx="633">
                  <c:v>24.7</c:v>
                </c:pt>
                <c:pt idx="634">
                  <c:v>27.4</c:v>
                </c:pt>
                <c:pt idx="635">
                  <c:v>24.4</c:v>
                </c:pt>
                <c:pt idx="636">
                  <c:v>23.2</c:v>
                </c:pt>
                <c:pt idx="637">
                  <c:v>26</c:v>
                </c:pt>
                <c:pt idx="638">
                  <c:v>19.100000000000001</c:v>
                </c:pt>
                <c:pt idx="639">
                  <c:v>19.5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161536"/>
        <c:axId val="145768448"/>
      </c:scatterChart>
      <c:valAx>
        <c:axId val="145161536"/>
        <c:scaling>
          <c:orientation val="minMax"/>
          <c:max val="2015"/>
          <c:min val="1955"/>
        </c:scaling>
        <c:delete val="0"/>
        <c:axPos val="b"/>
        <c:majorGridlines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sz="3200"/>
            </a:pPr>
            <a:endParaRPr lang="fr-FR"/>
          </a:p>
        </c:txPr>
        <c:crossAx val="145768448"/>
        <c:crosses val="autoZero"/>
        <c:crossBetween val="midCat"/>
      </c:valAx>
      <c:valAx>
        <c:axId val="145768448"/>
        <c:scaling>
          <c:orientation val="minMax"/>
          <c:min val="-1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3200">
                <a:solidFill>
                  <a:srgbClr val="FF3399"/>
                </a:solidFill>
              </a:defRPr>
            </a:pPr>
            <a:endParaRPr lang="fr-FR"/>
          </a:p>
        </c:txPr>
        <c:crossAx val="1451615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2800" b="1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4.9981544411240413E-2"/>
          <c:y val="0.11010669052432211"/>
          <c:w val="0.8977676157726393"/>
          <c:h val="0.82157720526289491"/>
        </c:manualLayout>
      </c:layout>
      <c:scatterChart>
        <c:scatterStyle val="smoothMarker"/>
        <c:varyColors val="0"/>
        <c:ser>
          <c:idx val="6"/>
          <c:order val="0"/>
          <c:tx>
            <c:strRef>
              <c:f>'Modeles GIEC '!$H$5</c:f>
              <c:strCache>
                <c:ptCount val="1"/>
                <c:pt idx="0">
                  <c:v>somme normalisé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'Modeles GIEC '!$A$6:$A$143</c:f>
              <c:numCache>
                <c:formatCode>General</c:formatCode>
                <c:ptCount val="138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  <c:pt idx="66">
                  <c:v>2031</c:v>
                </c:pt>
                <c:pt idx="67">
                  <c:v>2032</c:v>
                </c:pt>
                <c:pt idx="68">
                  <c:v>2033</c:v>
                </c:pt>
                <c:pt idx="69">
                  <c:v>2034</c:v>
                </c:pt>
                <c:pt idx="70">
                  <c:v>2035</c:v>
                </c:pt>
                <c:pt idx="71">
                  <c:v>2036</c:v>
                </c:pt>
                <c:pt idx="72">
                  <c:v>2037</c:v>
                </c:pt>
                <c:pt idx="73">
                  <c:v>2038</c:v>
                </c:pt>
                <c:pt idx="74">
                  <c:v>2039</c:v>
                </c:pt>
                <c:pt idx="75">
                  <c:v>2040</c:v>
                </c:pt>
                <c:pt idx="76">
                  <c:v>2041</c:v>
                </c:pt>
                <c:pt idx="77">
                  <c:v>2042</c:v>
                </c:pt>
                <c:pt idx="78">
                  <c:v>2043</c:v>
                </c:pt>
                <c:pt idx="79">
                  <c:v>2044</c:v>
                </c:pt>
                <c:pt idx="80">
                  <c:v>2045</c:v>
                </c:pt>
                <c:pt idx="81">
                  <c:v>2046</c:v>
                </c:pt>
                <c:pt idx="82">
                  <c:v>2047</c:v>
                </c:pt>
                <c:pt idx="83">
                  <c:v>2048</c:v>
                </c:pt>
                <c:pt idx="84">
                  <c:v>2049</c:v>
                </c:pt>
                <c:pt idx="85">
                  <c:v>2050</c:v>
                </c:pt>
                <c:pt idx="86">
                  <c:v>2051</c:v>
                </c:pt>
                <c:pt idx="87">
                  <c:v>2052</c:v>
                </c:pt>
                <c:pt idx="88">
                  <c:v>2053</c:v>
                </c:pt>
                <c:pt idx="89">
                  <c:v>2054</c:v>
                </c:pt>
                <c:pt idx="90">
                  <c:v>2055</c:v>
                </c:pt>
                <c:pt idx="91">
                  <c:v>2056</c:v>
                </c:pt>
                <c:pt idx="92">
                  <c:v>2057</c:v>
                </c:pt>
                <c:pt idx="93">
                  <c:v>2058</c:v>
                </c:pt>
                <c:pt idx="94">
                  <c:v>2059</c:v>
                </c:pt>
                <c:pt idx="95">
                  <c:v>2060</c:v>
                </c:pt>
                <c:pt idx="96">
                  <c:v>2061</c:v>
                </c:pt>
                <c:pt idx="97">
                  <c:v>2062</c:v>
                </c:pt>
                <c:pt idx="98">
                  <c:v>2063</c:v>
                </c:pt>
                <c:pt idx="99">
                  <c:v>2064</c:v>
                </c:pt>
                <c:pt idx="100">
                  <c:v>2065</c:v>
                </c:pt>
                <c:pt idx="101">
                  <c:v>2066</c:v>
                </c:pt>
                <c:pt idx="102">
                  <c:v>2067</c:v>
                </c:pt>
                <c:pt idx="103">
                  <c:v>2068</c:v>
                </c:pt>
                <c:pt idx="104">
                  <c:v>2069</c:v>
                </c:pt>
                <c:pt idx="105">
                  <c:v>2070</c:v>
                </c:pt>
                <c:pt idx="106">
                  <c:v>2071</c:v>
                </c:pt>
                <c:pt idx="107">
                  <c:v>2072</c:v>
                </c:pt>
                <c:pt idx="108">
                  <c:v>2073</c:v>
                </c:pt>
                <c:pt idx="109">
                  <c:v>2074</c:v>
                </c:pt>
                <c:pt idx="110">
                  <c:v>2075</c:v>
                </c:pt>
                <c:pt idx="111">
                  <c:v>2076</c:v>
                </c:pt>
                <c:pt idx="112">
                  <c:v>2077</c:v>
                </c:pt>
                <c:pt idx="113">
                  <c:v>2078</c:v>
                </c:pt>
                <c:pt idx="114">
                  <c:v>2079</c:v>
                </c:pt>
                <c:pt idx="115">
                  <c:v>2080</c:v>
                </c:pt>
                <c:pt idx="116">
                  <c:v>2081</c:v>
                </c:pt>
                <c:pt idx="117">
                  <c:v>2082</c:v>
                </c:pt>
                <c:pt idx="118">
                  <c:v>2083</c:v>
                </c:pt>
                <c:pt idx="119">
                  <c:v>2084</c:v>
                </c:pt>
                <c:pt idx="120">
                  <c:v>2085</c:v>
                </c:pt>
                <c:pt idx="121">
                  <c:v>2086</c:v>
                </c:pt>
                <c:pt idx="122">
                  <c:v>2087</c:v>
                </c:pt>
                <c:pt idx="123">
                  <c:v>2088</c:v>
                </c:pt>
                <c:pt idx="124">
                  <c:v>2089</c:v>
                </c:pt>
                <c:pt idx="125">
                  <c:v>2090</c:v>
                </c:pt>
                <c:pt idx="126">
                  <c:v>2091</c:v>
                </c:pt>
                <c:pt idx="127">
                  <c:v>2092</c:v>
                </c:pt>
                <c:pt idx="128">
                  <c:v>2093</c:v>
                </c:pt>
                <c:pt idx="129">
                  <c:v>2094</c:v>
                </c:pt>
                <c:pt idx="130">
                  <c:v>2095</c:v>
                </c:pt>
                <c:pt idx="131">
                  <c:v>2096</c:v>
                </c:pt>
                <c:pt idx="132">
                  <c:v>2097</c:v>
                </c:pt>
                <c:pt idx="133">
                  <c:v>2098</c:v>
                </c:pt>
                <c:pt idx="134">
                  <c:v>2099</c:v>
                </c:pt>
                <c:pt idx="135">
                  <c:v>2100</c:v>
                </c:pt>
                <c:pt idx="136">
                  <c:v>2101</c:v>
                </c:pt>
                <c:pt idx="137">
                  <c:v>2102</c:v>
                </c:pt>
              </c:numCache>
            </c:numRef>
          </c:xVal>
          <c:yVal>
            <c:numRef>
              <c:f>'Modeles GIEC '!$H$6:$H$143</c:f>
              <c:numCache>
                <c:formatCode>General</c:formatCode>
                <c:ptCount val="138"/>
                <c:pt idx="0">
                  <c:v>710</c:v>
                </c:pt>
                <c:pt idx="1">
                  <c:v>621.08984623562446</c:v>
                </c:pt>
                <c:pt idx="2">
                  <c:v>575.70407572789861</c:v>
                </c:pt>
                <c:pt idx="3">
                  <c:v>549.39541444562212</c:v>
                </c:pt>
                <c:pt idx="4">
                  <c:v>531.62505458093301</c:v>
                </c:pt>
                <c:pt idx="5">
                  <c:v>517.84056309503228</c:v>
                </c:pt>
                <c:pt idx="6">
                  <c:v>506.06660703268409</c:v>
                </c:pt>
                <c:pt idx="7">
                  <c:v>495.43774521714795</c:v>
                </c:pt>
                <c:pt idx="8">
                  <c:v>485.56697910521535</c:v>
                </c:pt>
                <c:pt idx="9">
                  <c:v>476.27396996391252</c:v>
                </c:pt>
                <c:pt idx="10">
                  <c:v>467.4680385341893</c:v>
                </c:pt>
                <c:pt idx="11">
                  <c:v>459.09777652907144</c:v>
                </c:pt>
                <c:pt idx="12">
                  <c:v>451.12932614110105</c:v>
                </c:pt>
                <c:pt idx="13">
                  <c:v>443.53699855503191</c:v>
                </c:pt>
                <c:pt idx="14">
                  <c:v>436.29920427652769</c:v>
                </c:pt>
                <c:pt idx="15">
                  <c:v>429.39667107332241</c:v>
                </c:pt>
                <c:pt idx="16">
                  <c:v>422.81164799127816</c:v>
                </c:pt>
                <c:pt idx="17">
                  <c:v>416.52753525151223</c:v>
                </c:pt>
                <c:pt idx="18">
                  <c:v>410.52869887207493</c:v>
                </c:pt>
                <c:pt idx="19">
                  <c:v>404.80036615770001</c:v>
                </c:pt>
                <c:pt idx="20">
                  <c:v>399.32855729140306</c:v>
                </c:pt>
                <c:pt idx="21">
                  <c:v>394.10003369464488</c:v>
                </c:pt>
                <c:pt idx="22">
                  <c:v>389.1022547712829</c:v>
                </c:pt>
                <c:pt idx="23">
                  <c:v>384.32333936557188</c:v>
                </c:pt>
                <c:pt idx="24">
                  <c:v>379.75203029679113</c:v>
                </c:pt>
                <c:pt idx="25">
                  <c:v>375.37766121072559</c:v>
                </c:pt>
                <c:pt idx="26">
                  <c:v>371.19012536882798</c:v>
                </c:pt>
                <c:pt idx="27">
                  <c:v>367.1798461624121</c:v>
                </c:pt>
                <c:pt idx="28">
                  <c:v>363.33774921350135</c:v>
                </c:pt>
                <c:pt idx="29">
                  <c:v>359.65523595837936</c:v>
                </c:pt>
                <c:pt idx="30">
                  <c:v>356.12415862703858</c:v>
                </c:pt>
                <c:pt idx="31">
                  <c:v>352.73679654131752</c:v>
                </c:pt>
                <c:pt idx="32">
                  <c:v>349.48583366074075</c:v>
                </c:pt>
                <c:pt idx="33">
                  <c:v>346.36433730974034</c:v>
                </c:pt>
                <c:pt idx="34">
                  <c:v>343.36573802382406</c:v>
                </c:pt>
                <c:pt idx="35">
                  <c:v>340.48381045571591</c:v>
                </c:pt>
                <c:pt idx="36">
                  <c:v>337.71265528566522</c:v>
                </c:pt>
                <c:pt idx="37">
                  <c:v>335.04668208309181</c:v>
                </c:pt>
                <c:pt idx="38">
                  <c:v>332.48059306952331</c:v>
                </c:pt>
                <c:pt idx="39">
                  <c:v>330.00936773542173</c:v>
                </c:pt>
                <c:pt idx="40">
                  <c:v>327.62824826598865</c:v>
                </c:pt>
                <c:pt idx="41">
                  <c:v>325.33272573340531</c:v>
                </c:pt>
                <c:pt idx="42">
                  <c:v>323.11852701519689</c:v>
                </c:pt>
                <c:pt idx="43">
                  <c:v>320.98160240053562</c:v>
                </c:pt>
                <c:pt idx="44">
                  <c:v>318.91811384830174</c:v>
                </c:pt>
                <c:pt idx="45">
                  <c:v>316.92442386262633</c:v>
                </c:pt>
                <c:pt idx="46">
                  <c:v>314.99708495344157</c:v>
                </c:pt>
                <c:pt idx="47">
                  <c:v>313.13282965127274</c:v>
                </c:pt>
                <c:pt idx="48">
                  <c:v>311.32856104712334</c:v>
                </c:pt>
                <c:pt idx="49">
                  <c:v>309.58134382983826</c:v>
                </c:pt>
                <c:pt idx="50">
                  <c:v>307.88839579478326</c:v>
                </c:pt>
                <c:pt idx="51">
                  <c:v>306.24707979905162</c:v>
                </c:pt>
                <c:pt idx="52">
                  <c:v>304.65489613971675</c:v>
                </c:pt>
                <c:pt idx="53">
                  <c:v>303.10947533288135</c:v>
                </c:pt>
                <c:pt idx="54">
                  <c:v>301.6085712724452</c:v>
                </c:pt>
                <c:pt idx="55">
                  <c:v>300.15005474862187</c:v>
                </c:pt>
                <c:pt idx="56">
                  <c:v>298.73190730728464</c:v>
                </c:pt>
                <c:pt idx="57">
                  <c:v>297.35221543221763</c:v>
                </c:pt>
                <c:pt idx="58">
                  <c:v>296.00916503328955</c:v>
                </c:pt>
                <c:pt idx="59">
                  <c:v>294.70103622446283</c:v>
                </c:pt>
                <c:pt idx="60">
                  <c:v>293.42619837639342</c:v>
                </c:pt>
                <c:pt idx="61">
                  <c:v>292.18310542918243</c:v>
                </c:pt>
                <c:pt idx="62">
                  <c:v>290.97029145159649</c:v>
                </c:pt>
                <c:pt idx="63">
                  <c:v>289.78636643379645</c:v>
                </c:pt>
                <c:pt idx="64">
                  <c:v>288.6300123012922</c:v>
                </c:pt>
                <c:pt idx="65">
                  <c:v>287.49997913849108</c:v>
                </c:pt>
                <c:pt idx="66">
                  <c:v>286.39508161081625</c:v>
                </c:pt>
                <c:pt idx="67">
                  <c:v>285.31419557495235</c:v>
                </c:pt>
                <c:pt idx="68">
                  <c:v>284.25625486732508</c:v>
                </c:pt>
                <c:pt idx="69">
                  <c:v>283.2202482614403</c:v>
                </c:pt>
                <c:pt idx="70">
                  <c:v>282.2052165852046</c:v>
                </c:pt>
                <c:pt idx="71">
                  <c:v>281.21024998981079</c:v>
                </c:pt>
                <c:pt idx="72">
                  <c:v>280.23448536222014</c:v>
                </c:pt>
                <c:pt idx="73">
                  <c:v>279.27710387368847</c:v>
                </c:pt>
                <c:pt idx="74">
                  <c:v>278.33732865718156</c:v>
                </c:pt>
                <c:pt idx="75">
                  <c:v>277.4144226069015</c:v>
                </c:pt>
                <c:pt idx="76">
                  <c:v>276.5076862935033</c:v>
                </c:pt>
                <c:pt idx="77">
                  <c:v>275.61645598891579</c:v>
                </c:pt>
                <c:pt idx="78">
                  <c:v>274.7401017950047</c:v>
                </c:pt>
                <c:pt idx="79">
                  <c:v>273.87802587061555</c:v>
                </c:pt>
                <c:pt idx="80">
                  <c:v>273.02966075182303</c:v>
                </c:pt>
                <c:pt idx="81">
                  <c:v>272.19446776048591</c:v>
                </c:pt>
                <c:pt idx="82">
                  <c:v>271.37193549646202</c:v>
                </c:pt>
                <c:pt idx="83">
                  <c:v>270.56157840908537</c:v>
                </c:pt>
                <c:pt idx="84">
                  <c:v>269.76293544373618</c:v>
                </c:pt>
                <c:pt idx="85">
                  <c:v>268.97556875955462</c:v>
                </c:pt>
                <c:pt idx="86">
                  <c:v>268.19906251455774</c:v>
                </c:pt>
                <c:pt idx="87">
                  <c:v>267.43302171461409</c:v>
                </c:pt>
                <c:pt idx="88">
                  <c:v>266.67707112291851</c:v>
                </c:pt>
                <c:pt idx="89">
                  <c:v>265.93085422678496</c:v>
                </c:pt>
                <c:pt idx="90">
                  <c:v>265.19403225874362</c:v>
                </c:pt>
                <c:pt idx="91">
                  <c:v>264.46628326908632</c:v>
                </c:pt>
                <c:pt idx="92">
                  <c:v>263.74730124715455</c:v>
                </c:pt>
                <c:pt idx="93">
                  <c:v>263.03679528880696</c:v>
                </c:pt>
                <c:pt idx="94">
                  <c:v>262.33448880763837</c:v>
                </c:pt>
                <c:pt idx="95">
                  <c:v>261.64011878764842</c:v>
                </c:pt>
                <c:pt idx="96">
                  <c:v>260.95343507518163</c:v>
                </c:pt>
                <c:pt idx="97">
                  <c:v>260.27419970807176</c:v>
                </c:pt>
                <c:pt idx="98">
                  <c:v>259.60218628003656</c:v>
                </c:pt>
                <c:pt idx="99">
                  <c:v>258.93717933846654</c:v>
                </c:pt>
                <c:pt idx="100" formatCode="0">
                  <c:v>258.27897381385395</c:v>
                </c:pt>
                <c:pt idx="101">
                  <c:v>257.62737447919665</c:v>
                </c:pt>
                <c:pt idx="102">
                  <c:v>256.98219543780147</c:v>
                </c:pt>
                <c:pt idx="103">
                  <c:v>256.34325963799319</c:v>
                </c:pt>
                <c:pt idx="104">
                  <c:v>255.71039841331472</c:v>
                </c:pt>
                <c:pt idx="105">
                  <c:v>255.08345104687766</c:v>
                </c:pt>
                <c:pt idx="106">
                  <c:v>254.46226435859356</c:v>
                </c:pt>
                <c:pt idx="107">
                  <c:v>253.8466923140825</c:v>
                </c:pt>
                <c:pt idx="108">
                  <c:v>253.23659565411984</c:v>
                </c:pt>
                <c:pt idx="109">
                  <c:v>252.63184154353954</c:v>
                </c:pt>
                <c:pt idx="110">
                  <c:v>252.03230323857355</c:v>
                </c:pt>
                <c:pt idx="111">
                  <c:v>251.43785977165476</c:v>
                </c:pt>
                <c:pt idx="112">
                  <c:v>250.8483956527682</c:v>
                </c:pt>
                <c:pt idx="113">
                  <c:v>250.26380058647834</c:v>
                </c:pt>
                <c:pt idx="114">
                  <c:v>249.68396920380883</c:v>
                </c:pt>
                <c:pt idx="115">
                  <c:v>249.10880080819453</c:v>
                </c:pt>
                <c:pt idx="116">
                  <c:v>248.53819913476426</c:v>
                </c:pt>
                <c:pt idx="117">
                  <c:v>247.97207212225521</c:v>
                </c:pt>
                <c:pt idx="118">
                  <c:v>247.41033169689334</c:v>
                </c:pt>
                <c:pt idx="119">
                  <c:v>246.8528935676114</c:v>
                </c:pt>
                <c:pt idx="120">
                  <c:v>246.29967703200862</c:v>
                </c:pt>
                <c:pt idx="121">
                  <c:v>245.7506047924866</c:v>
                </c:pt>
                <c:pt idx="122">
                  <c:v>245.20560278202711</c:v>
                </c:pt>
                <c:pt idx="123">
                  <c:v>244.66459999910421</c:v>
                </c:pt>
                <c:pt idx="124">
                  <c:v>244.12752835125139</c:v>
                </c:pt>
                <c:pt idx="125">
                  <c:v>243.59432250682735</c:v>
                </c:pt>
                <c:pt idx="126">
                  <c:v>243.06491975455114</c:v>
                </c:pt>
                <c:pt idx="127">
                  <c:v>242.53925987039642</c:v>
                </c:pt>
                <c:pt idx="128">
                  <c:v>242.01728499145921</c:v>
                </c:pt>
                <c:pt idx="129">
                  <c:v>241.49893949643237</c:v>
                </c:pt>
                <c:pt idx="130">
                  <c:v>240.9841698923386</c:v>
                </c:pt>
                <c:pt idx="131">
                  <c:v>240.47292470719449</c:v>
                </c:pt>
                <c:pt idx="132">
                  <c:v>239.96515438829229</c:v>
                </c:pt>
                <c:pt idx="133">
                  <c:v>239.46081120580544</c:v>
                </c:pt>
                <c:pt idx="134">
                  <c:v>238.95984916143698</c:v>
                </c:pt>
                <c:pt idx="135">
                  <c:v>238.46222390184644</c:v>
                </c:pt>
                <c:pt idx="136">
                  <c:v>237.96789263660369</c:v>
                </c:pt>
                <c:pt idx="137">
                  <c:v>237.47681406043236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71328"/>
        <c:axId val="145771904"/>
      </c:scatterChart>
      <c:valAx>
        <c:axId val="145771328"/>
        <c:scaling>
          <c:orientation val="minMax"/>
          <c:max val="2050"/>
          <c:min val="196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45771904"/>
        <c:crosses val="autoZero"/>
        <c:crossBetween val="midCat"/>
      </c:valAx>
      <c:valAx>
        <c:axId val="145771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5771328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0.31782388081965374"/>
          <c:y val="3.1306240329700315E-2"/>
          <c:w val="0.31924055751976232"/>
          <c:h val="0.10912670860479638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800" b="1"/>
          </a:pPr>
          <a:endParaRPr lang="fr-FR"/>
        </a:p>
      </c:txPr>
    </c:legend>
    <c:plotVisOnly val="1"/>
    <c:dispBlanksAs val="gap"/>
    <c:showDLblsOverMax val="0"/>
  </c:chart>
  <c:spPr>
    <a:solidFill>
      <a:schemeClr val="accent2">
        <a:lumMod val="20000"/>
        <a:lumOff val="80000"/>
      </a:schemeClr>
    </a:solid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5384376468306E-2"/>
          <c:y val="4.3503228217585732E-2"/>
          <c:w val="0.92026120077972251"/>
          <c:h val="0.89288984539780314"/>
        </c:manualLayout>
      </c:layout>
      <c:scatterChart>
        <c:scatterStyle val="smoothMarker"/>
        <c:varyColors val="0"/>
        <c:ser>
          <c:idx val="5"/>
          <c:order val="0"/>
          <c:tx>
            <c:strRef>
              <c:f>'Modeles GIEC '!$G$5</c:f>
              <c:strCache>
                <c:ptCount val="1"/>
                <c:pt idx="0">
                  <c:v> Modèle IRF GIEC  CO2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'Modeles GIEC '!$A$6:$A$111</c:f>
              <c:numCache>
                <c:formatCode>General</c:formatCode>
                <c:ptCount val="10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  <c:pt idx="66">
                  <c:v>2031</c:v>
                </c:pt>
                <c:pt idx="67">
                  <c:v>2032</c:v>
                </c:pt>
                <c:pt idx="68">
                  <c:v>2033</c:v>
                </c:pt>
                <c:pt idx="69">
                  <c:v>2034</c:v>
                </c:pt>
                <c:pt idx="70">
                  <c:v>2035</c:v>
                </c:pt>
                <c:pt idx="71">
                  <c:v>2036</c:v>
                </c:pt>
                <c:pt idx="72">
                  <c:v>2037</c:v>
                </c:pt>
                <c:pt idx="73">
                  <c:v>2038</c:v>
                </c:pt>
                <c:pt idx="74">
                  <c:v>2039</c:v>
                </c:pt>
                <c:pt idx="75">
                  <c:v>2040</c:v>
                </c:pt>
                <c:pt idx="76">
                  <c:v>2041</c:v>
                </c:pt>
                <c:pt idx="77">
                  <c:v>2042</c:v>
                </c:pt>
                <c:pt idx="78">
                  <c:v>2043</c:v>
                </c:pt>
                <c:pt idx="79">
                  <c:v>2044</c:v>
                </c:pt>
                <c:pt idx="80">
                  <c:v>2045</c:v>
                </c:pt>
                <c:pt idx="81">
                  <c:v>2046</c:v>
                </c:pt>
                <c:pt idx="82">
                  <c:v>2047</c:v>
                </c:pt>
                <c:pt idx="83">
                  <c:v>2048</c:v>
                </c:pt>
                <c:pt idx="84">
                  <c:v>2049</c:v>
                </c:pt>
                <c:pt idx="85">
                  <c:v>2050</c:v>
                </c:pt>
                <c:pt idx="86">
                  <c:v>2051</c:v>
                </c:pt>
                <c:pt idx="87">
                  <c:v>2052</c:v>
                </c:pt>
                <c:pt idx="88">
                  <c:v>2053</c:v>
                </c:pt>
                <c:pt idx="89">
                  <c:v>2054</c:v>
                </c:pt>
                <c:pt idx="90">
                  <c:v>2055</c:v>
                </c:pt>
                <c:pt idx="91">
                  <c:v>2056</c:v>
                </c:pt>
                <c:pt idx="92">
                  <c:v>2057</c:v>
                </c:pt>
                <c:pt idx="93">
                  <c:v>2058</c:v>
                </c:pt>
                <c:pt idx="94">
                  <c:v>2059</c:v>
                </c:pt>
                <c:pt idx="95">
                  <c:v>2060</c:v>
                </c:pt>
                <c:pt idx="96">
                  <c:v>2061</c:v>
                </c:pt>
                <c:pt idx="97">
                  <c:v>2062</c:v>
                </c:pt>
                <c:pt idx="98">
                  <c:v>2063</c:v>
                </c:pt>
                <c:pt idx="99">
                  <c:v>2064</c:v>
                </c:pt>
                <c:pt idx="100">
                  <c:v>2065</c:v>
                </c:pt>
                <c:pt idx="101">
                  <c:v>2066</c:v>
                </c:pt>
                <c:pt idx="102">
                  <c:v>2067</c:v>
                </c:pt>
                <c:pt idx="103">
                  <c:v>2068</c:v>
                </c:pt>
                <c:pt idx="104">
                  <c:v>2069</c:v>
                </c:pt>
                <c:pt idx="105">
                  <c:v>2070</c:v>
                </c:pt>
              </c:numCache>
            </c:numRef>
          </c:xVal>
          <c:yVal>
            <c:numRef>
              <c:f>'Modeles GIEC '!$G$6:$G$111</c:f>
              <c:numCache>
                <c:formatCode>General</c:formatCode>
                <c:ptCount val="106"/>
                <c:pt idx="0">
                  <c:v>1</c:v>
                </c:pt>
                <c:pt idx="1">
                  <c:v>0.87477443131778099</c:v>
                </c:pt>
                <c:pt idx="2">
                  <c:v>0.81085081088436428</c:v>
                </c:pt>
                <c:pt idx="3">
                  <c:v>0.77379635837411564</c:v>
                </c:pt>
                <c:pt idx="4">
                  <c:v>0.74876768250835635</c:v>
                </c:pt>
                <c:pt idx="5">
                  <c:v>0.72935290576765111</c:v>
                </c:pt>
                <c:pt idx="6">
                  <c:v>0.71276986906011841</c:v>
                </c:pt>
                <c:pt idx="7">
                  <c:v>0.69779964115091264</c:v>
                </c:pt>
                <c:pt idx="8">
                  <c:v>0.68389715366931736</c:v>
                </c:pt>
                <c:pt idx="9">
                  <c:v>0.67080840839987677</c:v>
                </c:pt>
                <c:pt idx="10">
                  <c:v>0.65840568807632294</c:v>
                </c:pt>
                <c:pt idx="11">
                  <c:v>0.64661658666066402</c:v>
                </c:pt>
                <c:pt idx="12">
                  <c:v>0.6353934171001423</c:v>
                </c:pt>
                <c:pt idx="13">
                  <c:v>0.62469999796483366</c:v>
                </c:pt>
                <c:pt idx="14">
                  <c:v>0.61450592151623618</c:v>
                </c:pt>
                <c:pt idx="15">
                  <c:v>0.60478404376524286</c:v>
                </c:pt>
                <c:pt idx="16">
                  <c:v>0.59550936336799742</c:v>
                </c:pt>
                <c:pt idx="17">
                  <c:v>0.58665850035424261</c:v>
                </c:pt>
                <c:pt idx="18">
                  <c:v>0.57820943503109146</c:v>
                </c:pt>
                <c:pt idx="19">
                  <c:v>0.57014136078549293</c:v>
                </c:pt>
                <c:pt idx="20">
                  <c:v>0.56243458773437049</c:v>
                </c:pt>
                <c:pt idx="21">
                  <c:v>0.55507046999245757</c:v>
                </c:pt>
                <c:pt idx="22">
                  <c:v>0.54803134474828574</c:v>
                </c:pt>
                <c:pt idx="23">
                  <c:v>0.54130047797967873</c:v>
                </c:pt>
                <c:pt idx="24">
                  <c:v>0.53486201450252269</c:v>
                </c:pt>
                <c:pt idx="25">
                  <c:v>0.52870093128271212</c:v>
                </c:pt>
                <c:pt idx="26">
                  <c:v>0.52280299347722248</c:v>
                </c:pt>
                <c:pt idx="27">
                  <c:v>0.51715471290480575</c:v>
                </c:pt>
                <c:pt idx="28">
                  <c:v>0.51174330875141039</c:v>
                </c:pt>
                <c:pt idx="29">
                  <c:v>0.50655667036391461</c:v>
                </c:pt>
                <c:pt idx="30">
                  <c:v>0.50158332200991351</c:v>
                </c:pt>
                <c:pt idx="31">
                  <c:v>0.49681238949481343</c:v>
                </c:pt>
                <c:pt idx="32">
                  <c:v>0.49223356853625461</c:v>
                </c:pt>
                <c:pt idx="33">
                  <c:v>0.48783709480245119</c:v>
                </c:pt>
                <c:pt idx="34">
                  <c:v>0.48361371552651278</c:v>
                </c:pt>
                <c:pt idx="35">
                  <c:v>0.47955466261368435</c:v>
                </c:pt>
                <c:pt idx="36">
                  <c:v>0.47565162716290876</c:v>
                </c:pt>
                <c:pt idx="37">
                  <c:v>0.47189673532829829</c:v>
                </c:pt>
                <c:pt idx="38">
                  <c:v>0.46828252545003285</c:v>
                </c:pt>
                <c:pt idx="39">
                  <c:v>0.4648019263879179</c:v>
                </c:pt>
                <c:pt idx="40">
                  <c:v>0.46144823699435022</c:v>
                </c:pt>
                <c:pt idx="41">
                  <c:v>0.45821510666676807</c:v>
                </c:pt>
                <c:pt idx="42">
                  <c:v>0.4550965169228125</c:v>
                </c:pt>
                <c:pt idx="43">
                  <c:v>0.45208676394441638</c:v>
                </c:pt>
                <c:pt idx="44">
                  <c:v>0.44918044203986157</c:v>
                </c:pt>
                <c:pt idx="45">
                  <c:v>0.44637242797553001</c:v>
                </c:pt>
                <c:pt idx="46">
                  <c:v>0.44365786613160785</c:v>
                </c:pt>
                <c:pt idx="47">
                  <c:v>0.44103215443841232</c:v>
                </c:pt>
                <c:pt idx="48">
                  <c:v>0.43849093105228637</c:v>
                </c:pt>
                <c:pt idx="49">
                  <c:v>0.43603006173216657</c:v>
                </c:pt>
                <c:pt idx="50">
                  <c:v>0.43364562787997646</c:v>
                </c:pt>
                <c:pt idx="51">
                  <c:v>0.43133391520993186</c:v>
                </c:pt>
                <c:pt idx="52">
                  <c:v>0.42909140301368554</c:v>
                </c:pt>
                <c:pt idx="53">
                  <c:v>0.42691475398997375</c:v>
                </c:pt>
                <c:pt idx="54">
                  <c:v>0.42480080460907776</c:v>
                </c:pt>
                <c:pt idx="55">
                  <c:v>0.42274655598397448</c:v>
                </c:pt>
                <c:pt idx="56">
                  <c:v>0.42074916522152767</c:v>
                </c:pt>
                <c:pt idx="57">
                  <c:v>0.41880593722847553</c:v>
                </c:pt>
                <c:pt idx="58">
                  <c:v>0.41691431694829517</c:v>
                </c:pt>
                <c:pt idx="59">
                  <c:v>0.4150718820062857</c:v>
                </c:pt>
                <c:pt idx="60">
                  <c:v>0.41327633574139921</c:v>
                </c:pt>
                <c:pt idx="61">
                  <c:v>0.41152550060448229</c:v>
                </c:pt>
                <c:pt idx="62">
                  <c:v>0.40981731190365706</c:v>
                </c:pt>
                <c:pt idx="63">
                  <c:v>0.40814981187858657</c:v>
                </c:pt>
                <c:pt idx="64">
                  <c:v>0.406521144086327</c:v>
                </c:pt>
                <c:pt idx="65">
                  <c:v>0.4049295480823818</c:v>
                </c:pt>
                <c:pt idx="66">
                  <c:v>0.40337335438143135</c:v>
                </c:pt>
                <c:pt idx="67">
                  <c:v>0.40185097968303152</c:v>
                </c:pt>
                <c:pt idx="68">
                  <c:v>0.40036092234834519</c:v>
                </c:pt>
                <c:pt idx="69">
                  <c:v>0.39890175811470469</c:v>
                </c:pt>
                <c:pt idx="70">
                  <c:v>0.39747213603549947</c:v>
                </c:pt>
                <c:pt idx="71">
                  <c:v>0.39607077463353635</c:v>
                </c:pt>
                <c:pt idx="72">
                  <c:v>0.39469645825664806</c:v>
                </c:pt>
                <c:pt idx="73">
                  <c:v>0.39334803362491338</c:v>
                </c:pt>
                <c:pt idx="74">
                  <c:v>0.39202440655941062</c:v>
                </c:pt>
                <c:pt idx="75">
                  <c:v>0.39072453888295988</c:v>
                </c:pt>
                <c:pt idx="76">
                  <c:v>0.38944744548380744</c:v>
                </c:pt>
                <c:pt idx="77">
                  <c:v>0.38819219153368417</c:v>
                </c:pt>
                <c:pt idx="78">
                  <c:v>0.38695788985211926</c:v>
                </c:pt>
                <c:pt idx="79">
                  <c:v>0.38574369840931766</c:v>
                </c:pt>
                <c:pt idx="80">
                  <c:v>0.38454881796031409</c:v>
                </c:pt>
                <c:pt idx="81">
                  <c:v>0.3833724898035013</c:v>
                </c:pt>
                <c:pt idx="82">
                  <c:v>0.38221399365698872</c:v>
                </c:pt>
                <c:pt idx="83">
                  <c:v>0.38107264564659915</c:v>
                </c:pt>
                <c:pt idx="84">
                  <c:v>0.37994779639962839</c:v>
                </c:pt>
                <c:pt idx="85">
                  <c:v>0.37883882923880935</c:v>
                </c:pt>
                <c:pt idx="86">
                  <c:v>0.3777451584712081</c:v>
                </c:pt>
                <c:pt idx="87">
                  <c:v>0.3766662277670621</c:v>
                </c:pt>
                <c:pt idx="88">
                  <c:v>0.37560150862382885</c:v>
                </c:pt>
                <c:pt idx="89">
                  <c:v>0.3745504989109647</c:v>
                </c:pt>
                <c:pt idx="90">
                  <c:v>0.37351272149118819</c:v>
                </c:pt>
                <c:pt idx="91">
                  <c:v>0.37248772291420612</c:v>
                </c:pt>
                <c:pt idx="92">
                  <c:v>0.37147507217909093</c:v>
                </c:pt>
                <c:pt idx="93">
                  <c:v>0.37047435956169994</c:v>
                </c:pt>
                <c:pt idx="94">
                  <c:v>0.369485195503716</c:v>
                </c:pt>
                <c:pt idx="95">
                  <c:v>0.36850720956006822</c:v>
                </c:pt>
                <c:pt idx="96">
                  <c:v>0.36754004940166429</c:v>
                </c:pt>
                <c:pt idx="97">
                  <c:v>0.36658337987052364</c:v>
                </c:pt>
                <c:pt idx="98">
                  <c:v>0.36563688208455858</c:v>
                </c:pt>
                <c:pt idx="99">
                  <c:v>0.36470025258938948</c:v>
                </c:pt>
                <c:pt idx="100">
                  <c:v>0.3637732025547239</c:v>
                </c:pt>
                <c:pt idx="101">
                  <c:v>0.36285545701295302</c:v>
                </c:pt>
                <c:pt idx="102">
                  <c:v>0.36194675413774852</c:v>
                </c:pt>
                <c:pt idx="103">
                  <c:v>0.3610468445605538</c:v>
                </c:pt>
                <c:pt idx="104">
                  <c:v>0.36015549072297848</c:v>
                </c:pt>
                <c:pt idx="105">
                  <c:v>0.35927246626320797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73632"/>
        <c:axId val="145774208"/>
      </c:scatterChart>
      <c:valAx>
        <c:axId val="145773632"/>
        <c:scaling>
          <c:orientation val="minMax"/>
          <c:max val="2050"/>
          <c:min val="196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45774208"/>
        <c:crosses val="autoZero"/>
        <c:crossBetween val="midCat"/>
      </c:valAx>
      <c:valAx>
        <c:axId val="145774208"/>
        <c:scaling>
          <c:orientation val="minMax"/>
          <c:max val="1"/>
        </c:scaling>
        <c:delete val="0"/>
        <c:axPos val="l"/>
        <c:majorGridlines/>
        <c:numFmt formatCode="0%" sourceLinked="0"/>
        <c:majorTickMark val="out"/>
        <c:minorTickMark val="none"/>
        <c:tickLblPos val="low"/>
        <c:crossAx val="145773632"/>
        <c:crosses val="autoZero"/>
        <c:crossBetween val="midCat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37029484111899691"/>
          <c:y val="0.37592072856228798"/>
          <c:w val="0.28793088720512117"/>
          <c:h val="8.4163144505531709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2000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600" b="1">
          <a:solidFill>
            <a:srgbClr val="FF0000"/>
          </a:solidFill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8465369343625"/>
          <c:y val="3.9636599035623832E-2"/>
          <c:w val="0.81659622944433297"/>
          <c:h val="0.82083928786800997"/>
        </c:manualLayout>
      </c:layout>
      <c:scatterChart>
        <c:scatterStyle val="smoothMarker"/>
        <c:varyColors val="0"/>
        <c:ser>
          <c:idx val="5"/>
          <c:order val="0"/>
          <c:tx>
            <c:strRef>
              <c:f>'Modeles GIEC '!$G$5</c:f>
              <c:strCache>
                <c:ptCount val="1"/>
                <c:pt idx="0">
                  <c:v> Modèle IRF GIEC  CO2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'Modeles GIEC '!$A$6:$A$111</c:f>
              <c:numCache>
                <c:formatCode>General</c:formatCode>
                <c:ptCount val="10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  <c:pt idx="66">
                  <c:v>2031</c:v>
                </c:pt>
                <c:pt idx="67">
                  <c:v>2032</c:v>
                </c:pt>
                <c:pt idx="68">
                  <c:v>2033</c:v>
                </c:pt>
                <c:pt idx="69">
                  <c:v>2034</c:v>
                </c:pt>
                <c:pt idx="70">
                  <c:v>2035</c:v>
                </c:pt>
                <c:pt idx="71">
                  <c:v>2036</c:v>
                </c:pt>
                <c:pt idx="72">
                  <c:v>2037</c:v>
                </c:pt>
                <c:pt idx="73">
                  <c:v>2038</c:v>
                </c:pt>
                <c:pt idx="74">
                  <c:v>2039</c:v>
                </c:pt>
                <c:pt idx="75">
                  <c:v>2040</c:v>
                </c:pt>
                <c:pt idx="76">
                  <c:v>2041</c:v>
                </c:pt>
                <c:pt idx="77">
                  <c:v>2042</c:v>
                </c:pt>
                <c:pt idx="78">
                  <c:v>2043</c:v>
                </c:pt>
                <c:pt idx="79">
                  <c:v>2044</c:v>
                </c:pt>
                <c:pt idx="80">
                  <c:v>2045</c:v>
                </c:pt>
                <c:pt idx="81">
                  <c:v>2046</c:v>
                </c:pt>
                <c:pt idx="82">
                  <c:v>2047</c:v>
                </c:pt>
                <c:pt idx="83">
                  <c:v>2048</c:v>
                </c:pt>
                <c:pt idx="84">
                  <c:v>2049</c:v>
                </c:pt>
                <c:pt idx="85">
                  <c:v>2050</c:v>
                </c:pt>
                <c:pt idx="86">
                  <c:v>2051</c:v>
                </c:pt>
                <c:pt idx="87">
                  <c:v>2052</c:v>
                </c:pt>
                <c:pt idx="88">
                  <c:v>2053</c:v>
                </c:pt>
                <c:pt idx="89">
                  <c:v>2054</c:v>
                </c:pt>
                <c:pt idx="90">
                  <c:v>2055</c:v>
                </c:pt>
                <c:pt idx="91">
                  <c:v>2056</c:v>
                </c:pt>
                <c:pt idx="92">
                  <c:v>2057</c:v>
                </c:pt>
                <c:pt idx="93">
                  <c:v>2058</c:v>
                </c:pt>
                <c:pt idx="94">
                  <c:v>2059</c:v>
                </c:pt>
                <c:pt idx="95">
                  <c:v>2060</c:v>
                </c:pt>
                <c:pt idx="96">
                  <c:v>2061</c:v>
                </c:pt>
                <c:pt idx="97">
                  <c:v>2062</c:v>
                </c:pt>
                <c:pt idx="98">
                  <c:v>2063</c:v>
                </c:pt>
                <c:pt idx="99">
                  <c:v>2064</c:v>
                </c:pt>
                <c:pt idx="100">
                  <c:v>2065</c:v>
                </c:pt>
                <c:pt idx="101">
                  <c:v>2066</c:v>
                </c:pt>
                <c:pt idx="102">
                  <c:v>2067</c:v>
                </c:pt>
                <c:pt idx="103">
                  <c:v>2068</c:v>
                </c:pt>
                <c:pt idx="104">
                  <c:v>2069</c:v>
                </c:pt>
                <c:pt idx="105">
                  <c:v>2070</c:v>
                </c:pt>
              </c:numCache>
            </c:numRef>
          </c:xVal>
          <c:yVal>
            <c:numRef>
              <c:f>'Modeles GIEC '!$G$6:$G$111</c:f>
              <c:numCache>
                <c:formatCode>General</c:formatCode>
                <c:ptCount val="106"/>
                <c:pt idx="0">
                  <c:v>1</c:v>
                </c:pt>
                <c:pt idx="1">
                  <c:v>0.87477443131778099</c:v>
                </c:pt>
                <c:pt idx="2">
                  <c:v>0.81085081088436428</c:v>
                </c:pt>
                <c:pt idx="3">
                  <c:v>0.77379635837411564</c:v>
                </c:pt>
                <c:pt idx="4">
                  <c:v>0.74876768250835635</c:v>
                </c:pt>
                <c:pt idx="5">
                  <c:v>0.72935290576765111</c:v>
                </c:pt>
                <c:pt idx="6">
                  <c:v>0.71276986906011841</c:v>
                </c:pt>
                <c:pt idx="7">
                  <c:v>0.69779964115091264</c:v>
                </c:pt>
                <c:pt idx="8">
                  <c:v>0.68389715366931736</c:v>
                </c:pt>
                <c:pt idx="9">
                  <c:v>0.67080840839987677</c:v>
                </c:pt>
                <c:pt idx="10">
                  <c:v>0.65840568807632294</c:v>
                </c:pt>
                <c:pt idx="11">
                  <c:v>0.64661658666066402</c:v>
                </c:pt>
                <c:pt idx="12">
                  <c:v>0.6353934171001423</c:v>
                </c:pt>
                <c:pt idx="13">
                  <c:v>0.62469999796483366</c:v>
                </c:pt>
                <c:pt idx="14">
                  <c:v>0.61450592151623618</c:v>
                </c:pt>
                <c:pt idx="15">
                  <c:v>0.60478404376524286</c:v>
                </c:pt>
                <c:pt idx="16">
                  <c:v>0.59550936336799742</c:v>
                </c:pt>
                <c:pt idx="17">
                  <c:v>0.58665850035424261</c:v>
                </c:pt>
                <c:pt idx="18">
                  <c:v>0.57820943503109146</c:v>
                </c:pt>
                <c:pt idx="19">
                  <c:v>0.57014136078549293</c:v>
                </c:pt>
                <c:pt idx="20">
                  <c:v>0.56243458773437049</c:v>
                </c:pt>
                <c:pt idx="21">
                  <c:v>0.55507046999245757</c:v>
                </c:pt>
                <c:pt idx="22">
                  <c:v>0.54803134474828574</c:v>
                </c:pt>
                <c:pt idx="23">
                  <c:v>0.54130047797967873</c:v>
                </c:pt>
                <c:pt idx="24">
                  <c:v>0.53486201450252269</c:v>
                </c:pt>
                <c:pt idx="25">
                  <c:v>0.52870093128271212</c:v>
                </c:pt>
                <c:pt idx="26">
                  <c:v>0.52280299347722248</c:v>
                </c:pt>
                <c:pt idx="27">
                  <c:v>0.51715471290480575</c:v>
                </c:pt>
                <c:pt idx="28">
                  <c:v>0.51174330875141039</c:v>
                </c:pt>
                <c:pt idx="29">
                  <c:v>0.50655667036391461</c:v>
                </c:pt>
                <c:pt idx="30">
                  <c:v>0.50158332200991351</c:v>
                </c:pt>
                <c:pt idx="31">
                  <c:v>0.49681238949481343</c:v>
                </c:pt>
                <c:pt idx="32">
                  <c:v>0.49223356853625461</c:v>
                </c:pt>
                <c:pt idx="33">
                  <c:v>0.48783709480245119</c:v>
                </c:pt>
                <c:pt idx="34">
                  <c:v>0.48361371552651278</c:v>
                </c:pt>
                <c:pt idx="35">
                  <c:v>0.47955466261368435</c:v>
                </c:pt>
                <c:pt idx="36">
                  <c:v>0.47565162716290876</c:v>
                </c:pt>
                <c:pt idx="37">
                  <c:v>0.47189673532829829</c:v>
                </c:pt>
                <c:pt idx="38">
                  <c:v>0.46828252545003285</c:v>
                </c:pt>
                <c:pt idx="39">
                  <c:v>0.4648019263879179</c:v>
                </c:pt>
                <c:pt idx="40">
                  <c:v>0.46144823699435022</c:v>
                </c:pt>
                <c:pt idx="41">
                  <c:v>0.45821510666676807</c:v>
                </c:pt>
                <c:pt idx="42">
                  <c:v>0.4550965169228125</c:v>
                </c:pt>
                <c:pt idx="43">
                  <c:v>0.45208676394441638</c:v>
                </c:pt>
                <c:pt idx="44">
                  <c:v>0.44918044203986157</c:v>
                </c:pt>
                <c:pt idx="45">
                  <c:v>0.44637242797553001</c:v>
                </c:pt>
                <c:pt idx="46">
                  <c:v>0.44365786613160785</c:v>
                </c:pt>
                <c:pt idx="47">
                  <c:v>0.44103215443841232</c:v>
                </c:pt>
                <c:pt idx="48">
                  <c:v>0.43849093105228637</c:v>
                </c:pt>
                <c:pt idx="49">
                  <c:v>0.43603006173216657</c:v>
                </c:pt>
                <c:pt idx="50">
                  <c:v>0.43364562787997646</c:v>
                </c:pt>
                <c:pt idx="51">
                  <c:v>0.43133391520993186</c:v>
                </c:pt>
                <c:pt idx="52">
                  <c:v>0.42909140301368554</c:v>
                </c:pt>
                <c:pt idx="53">
                  <c:v>0.42691475398997375</c:v>
                </c:pt>
                <c:pt idx="54">
                  <c:v>0.42480080460907776</c:v>
                </c:pt>
                <c:pt idx="55">
                  <c:v>0.42274655598397448</c:v>
                </c:pt>
                <c:pt idx="56">
                  <c:v>0.42074916522152767</c:v>
                </c:pt>
                <c:pt idx="57">
                  <c:v>0.41880593722847553</c:v>
                </c:pt>
                <c:pt idx="58">
                  <c:v>0.41691431694829517</c:v>
                </c:pt>
                <c:pt idx="59">
                  <c:v>0.4150718820062857</c:v>
                </c:pt>
                <c:pt idx="60">
                  <c:v>0.41327633574139921</c:v>
                </c:pt>
                <c:pt idx="61">
                  <c:v>0.41152550060448229</c:v>
                </c:pt>
                <c:pt idx="62">
                  <c:v>0.40981731190365706</c:v>
                </c:pt>
                <c:pt idx="63">
                  <c:v>0.40814981187858657</c:v>
                </c:pt>
                <c:pt idx="64">
                  <c:v>0.406521144086327</c:v>
                </c:pt>
                <c:pt idx="65">
                  <c:v>0.4049295480823818</c:v>
                </c:pt>
                <c:pt idx="66">
                  <c:v>0.40337335438143135</c:v>
                </c:pt>
                <c:pt idx="67">
                  <c:v>0.40185097968303152</c:v>
                </c:pt>
                <c:pt idx="68">
                  <c:v>0.40036092234834519</c:v>
                </c:pt>
                <c:pt idx="69">
                  <c:v>0.39890175811470469</c:v>
                </c:pt>
                <c:pt idx="70">
                  <c:v>0.39747213603549947</c:v>
                </c:pt>
                <c:pt idx="71">
                  <c:v>0.39607077463353635</c:v>
                </c:pt>
                <c:pt idx="72">
                  <c:v>0.39469645825664806</c:v>
                </c:pt>
                <c:pt idx="73">
                  <c:v>0.39334803362491338</c:v>
                </c:pt>
                <c:pt idx="74">
                  <c:v>0.39202440655941062</c:v>
                </c:pt>
                <c:pt idx="75">
                  <c:v>0.39072453888295988</c:v>
                </c:pt>
                <c:pt idx="76">
                  <c:v>0.38944744548380744</c:v>
                </c:pt>
                <c:pt idx="77">
                  <c:v>0.38819219153368417</c:v>
                </c:pt>
                <c:pt idx="78">
                  <c:v>0.38695788985211926</c:v>
                </c:pt>
                <c:pt idx="79">
                  <c:v>0.38574369840931766</c:v>
                </c:pt>
                <c:pt idx="80">
                  <c:v>0.38454881796031409</c:v>
                </c:pt>
                <c:pt idx="81">
                  <c:v>0.3833724898035013</c:v>
                </c:pt>
                <c:pt idx="82">
                  <c:v>0.38221399365698872</c:v>
                </c:pt>
                <c:pt idx="83">
                  <c:v>0.38107264564659915</c:v>
                </c:pt>
                <c:pt idx="84">
                  <c:v>0.37994779639962839</c:v>
                </c:pt>
                <c:pt idx="85">
                  <c:v>0.37883882923880935</c:v>
                </c:pt>
                <c:pt idx="86">
                  <c:v>0.3777451584712081</c:v>
                </c:pt>
                <c:pt idx="87">
                  <c:v>0.3766662277670621</c:v>
                </c:pt>
                <c:pt idx="88">
                  <c:v>0.37560150862382885</c:v>
                </c:pt>
                <c:pt idx="89">
                  <c:v>0.3745504989109647</c:v>
                </c:pt>
                <c:pt idx="90">
                  <c:v>0.37351272149118819</c:v>
                </c:pt>
                <c:pt idx="91">
                  <c:v>0.37248772291420612</c:v>
                </c:pt>
                <c:pt idx="92">
                  <c:v>0.37147507217909093</c:v>
                </c:pt>
                <c:pt idx="93">
                  <c:v>0.37047435956169994</c:v>
                </c:pt>
                <c:pt idx="94">
                  <c:v>0.369485195503716</c:v>
                </c:pt>
                <c:pt idx="95">
                  <c:v>0.36850720956006822</c:v>
                </c:pt>
                <c:pt idx="96">
                  <c:v>0.36754004940166429</c:v>
                </c:pt>
                <c:pt idx="97">
                  <c:v>0.36658337987052364</c:v>
                </c:pt>
                <c:pt idx="98">
                  <c:v>0.36563688208455858</c:v>
                </c:pt>
                <c:pt idx="99">
                  <c:v>0.36470025258938948</c:v>
                </c:pt>
                <c:pt idx="100">
                  <c:v>0.3637732025547239</c:v>
                </c:pt>
                <c:pt idx="101">
                  <c:v>0.36285545701295302</c:v>
                </c:pt>
                <c:pt idx="102">
                  <c:v>0.36194675413774852</c:v>
                </c:pt>
                <c:pt idx="103">
                  <c:v>0.3610468445605538</c:v>
                </c:pt>
                <c:pt idx="104">
                  <c:v>0.36015549072297848</c:v>
                </c:pt>
                <c:pt idx="105">
                  <c:v>0.35927246626320797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4304"/>
        <c:axId val="145434880"/>
      </c:scatterChart>
      <c:valAx>
        <c:axId val="145434304"/>
        <c:scaling>
          <c:orientation val="minMax"/>
          <c:max val="2070"/>
          <c:min val="196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800"/>
            </a:pPr>
            <a:endParaRPr lang="fr-FR"/>
          </a:p>
        </c:txPr>
        <c:crossAx val="145434880"/>
        <c:crosses val="autoZero"/>
        <c:crossBetween val="midCat"/>
      </c:valAx>
      <c:valAx>
        <c:axId val="14543488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high"/>
        <c:spPr>
          <a:noFill/>
          <a:ln>
            <a:noFill/>
          </a:ln>
        </c:spPr>
        <c:txPr>
          <a:bodyPr/>
          <a:lstStyle/>
          <a:p>
            <a:pPr>
              <a:defRPr sz="4000"/>
            </a:pPr>
            <a:endParaRPr lang="fr-FR"/>
          </a:p>
        </c:txPr>
        <c:crossAx val="145434304"/>
        <c:crosses val="autoZero"/>
        <c:crossBetween val="midCat"/>
      </c:valAx>
      <c:spPr>
        <a:noFill/>
        <a:ln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5400"/>
            </a:pPr>
            <a:endParaRPr lang="fr-FR"/>
          </a:p>
        </c:txPr>
      </c:legendEntry>
      <c:layout>
        <c:manualLayout>
          <c:xMode val="edge"/>
          <c:yMode val="edge"/>
          <c:x val="0.2890732261925642"/>
          <c:y val="0.35102768631498688"/>
          <c:w val="0.2206879327657314"/>
          <c:h val="8.4163144505531709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4800"/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600" b="1">
          <a:solidFill>
            <a:srgbClr val="FF0000"/>
          </a:solidFill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6600">
                <a:solidFill>
                  <a:srgbClr val="FF3399"/>
                </a:solidFill>
              </a:defRPr>
            </a:pPr>
            <a:r>
              <a:rPr lang="en-US" sz="6600">
                <a:solidFill>
                  <a:srgbClr val="FF3399"/>
                </a:solidFill>
              </a:rPr>
              <a:t>Observations  delta 14C</a:t>
            </a:r>
          </a:p>
        </c:rich>
      </c:tx>
      <c:layout>
        <c:manualLayout>
          <c:xMode val="edge"/>
          <c:yMode val="edge"/>
          <c:x val="0.13465039907554219"/>
          <c:y val="0.74592144190068743"/>
        </c:manualLayout>
      </c:layout>
      <c:overlay val="1"/>
      <c:spPr>
        <a:noFill/>
      </c:sp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'SH New Zealand D14C'!$J$5</c:f>
              <c:strCache>
                <c:ptCount val="1"/>
                <c:pt idx="0">
                  <c:v>DELTA14C</c:v>
                </c:pt>
              </c:strCache>
            </c:strRef>
          </c:tx>
          <c:spPr>
            <a:ln w="57150">
              <a:solidFill>
                <a:srgbClr val="FF3399"/>
              </a:solidFill>
            </a:ln>
          </c:spPr>
          <c:marker>
            <c:symbol val="none"/>
          </c:marker>
          <c:xVal>
            <c:numRef>
              <c:f>'SH New Zealand D14C'!$H$6:$H$645</c:f>
              <c:numCache>
                <c:formatCode>General</c:formatCode>
                <c:ptCount val="640"/>
                <c:pt idx="0">
                  <c:v>1954.9549999999999</c:v>
                </c:pt>
                <c:pt idx="1">
                  <c:v>1955.144</c:v>
                </c:pt>
                <c:pt idx="2">
                  <c:v>1955.2840000000001</c:v>
                </c:pt>
                <c:pt idx="3">
                  <c:v>1955.355</c:v>
                </c:pt>
                <c:pt idx="4">
                  <c:v>1955.453</c:v>
                </c:pt>
                <c:pt idx="5">
                  <c:v>1955.684</c:v>
                </c:pt>
                <c:pt idx="6">
                  <c:v>1955.9549999999999</c:v>
                </c:pt>
                <c:pt idx="7">
                  <c:v>1956.135</c:v>
                </c:pt>
                <c:pt idx="8">
                  <c:v>1956.4549999999999</c:v>
                </c:pt>
                <c:pt idx="9">
                  <c:v>1956.807</c:v>
                </c:pt>
                <c:pt idx="10">
                  <c:v>1956.7339999999999</c:v>
                </c:pt>
                <c:pt idx="11">
                  <c:v>1956.8050000000001</c:v>
                </c:pt>
                <c:pt idx="12">
                  <c:v>1957.0730000000001</c:v>
                </c:pt>
                <c:pt idx="13">
                  <c:v>1957.0730000000001</c:v>
                </c:pt>
                <c:pt idx="14">
                  <c:v>1957.3219999999999</c:v>
                </c:pt>
                <c:pt idx="15">
                  <c:v>1957.3219999999999</c:v>
                </c:pt>
                <c:pt idx="16">
                  <c:v>1957.3879999999999</c:v>
                </c:pt>
                <c:pt idx="17">
                  <c:v>1957.558</c:v>
                </c:pt>
                <c:pt idx="18">
                  <c:v>1957.558</c:v>
                </c:pt>
                <c:pt idx="19">
                  <c:v>1957.653</c:v>
                </c:pt>
                <c:pt idx="20">
                  <c:v>1957.771</c:v>
                </c:pt>
                <c:pt idx="21">
                  <c:v>1957.848</c:v>
                </c:pt>
                <c:pt idx="22">
                  <c:v>1957.903</c:v>
                </c:pt>
                <c:pt idx="23">
                  <c:v>1958.21</c:v>
                </c:pt>
                <c:pt idx="24">
                  <c:v>1958.21</c:v>
                </c:pt>
                <c:pt idx="25">
                  <c:v>1958.6559999999999</c:v>
                </c:pt>
                <c:pt idx="26">
                  <c:v>1958.5060000000001</c:v>
                </c:pt>
                <c:pt idx="27">
                  <c:v>1958.7439999999999</c:v>
                </c:pt>
                <c:pt idx="28">
                  <c:v>1958.856</c:v>
                </c:pt>
                <c:pt idx="29">
                  <c:v>1958.9770000000001</c:v>
                </c:pt>
                <c:pt idx="30">
                  <c:v>1959.0450000000001</c:v>
                </c:pt>
                <c:pt idx="31">
                  <c:v>1959.1659999999999</c:v>
                </c:pt>
                <c:pt idx="32">
                  <c:v>1959.2750000000001</c:v>
                </c:pt>
                <c:pt idx="33">
                  <c:v>1959.415</c:v>
                </c:pt>
                <c:pt idx="34">
                  <c:v>1959.53</c:v>
                </c:pt>
                <c:pt idx="35">
                  <c:v>1959.615</c:v>
                </c:pt>
                <c:pt idx="36">
                  <c:v>1959.749</c:v>
                </c:pt>
                <c:pt idx="37">
                  <c:v>1959.884</c:v>
                </c:pt>
                <c:pt idx="38">
                  <c:v>1959.9659999999999</c:v>
                </c:pt>
                <c:pt idx="39">
                  <c:v>1960.056</c:v>
                </c:pt>
                <c:pt idx="40">
                  <c:v>1960.2860000000001</c:v>
                </c:pt>
                <c:pt idx="41">
                  <c:v>1960.5340000000001</c:v>
                </c:pt>
                <c:pt idx="42">
                  <c:v>1960.6869999999999</c:v>
                </c:pt>
                <c:pt idx="43">
                  <c:v>1960.7449999999999</c:v>
                </c:pt>
                <c:pt idx="44">
                  <c:v>1960.8679999999999</c:v>
                </c:pt>
                <c:pt idx="45">
                  <c:v>1960.9659999999999</c:v>
                </c:pt>
                <c:pt idx="46">
                  <c:v>1961.0530000000001</c:v>
                </c:pt>
                <c:pt idx="47">
                  <c:v>1961.1880000000001</c:v>
                </c:pt>
                <c:pt idx="48">
                  <c:v>1961.2840000000001</c:v>
                </c:pt>
                <c:pt idx="49">
                  <c:v>1961.3989999999999</c:v>
                </c:pt>
                <c:pt idx="50">
                  <c:v>1961.511</c:v>
                </c:pt>
                <c:pt idx="51">
                  <c:v>1961.6320000000001</c:v>
                </c:pt>
                <c:pt idx="52">
                  <c:v>1961.7550000000001</c:v>
                </c:pt>
                <c:pt idx="53">
                  <c:v>1961.8620000000001</c:v>
                </c:pt>
                <c:pt idx="54">
                  <c:v>1961.9659999999999</c:v>
                </c:pt>
                <c:pt idx="55">
                  <c:v>1962.0509999999999</c:v>
                </c:pt>
                <c:pt idx="56">
                  <c:v>1962.1659999999999</c:v>
                </c:pt>
                <c:pt idx="57">
                  <c:v>1962.3140000000001</c:v>
                </c:pt>
                <c:pt idx="58">
                  <c:v>1962.396</c:v>
                </c:pt>
                <c:pt idx="59">
                  <c:v>1962.741</c:v>
                </c:pt>
                <c:pt idx="60">
                  <c:v>1962.856</c:v>
                </c:pt>
                <c:pt idx="61">
                  <c:v>1962.9690000000001</c:v>
                </c:pt>
                <c:pt idx="62">
                  <c:v>1963.048</c:v>
                </c:pt>
                <c:pt idx="63">
                  <c:v>1963.163</c:v>
                </c:pt>
                <c:pt idx="64">
                  <c:v>1963.163</c:v>
                </c:pt>
                <c:pt idx="65">
                  <c:v>1963.2840000000001</c:v>
                </c:pt>
                <c:pt idx="66">
                  <c:v>1963.2840000000001</c:v>
                </c:pt>
                <c:pt idx="67">
                  <c:v>1963.3989999999999</c:v>
                </c:pt>
                <c:pt idx="68">
                  <c:v>1963.511</c:v>
                </c:pt>
                <c:pt idx="69">
                  <c:v>1963.626</c:v>
                </c:pt>
                <c:pt idx="70">
                  <c:v>1963.7439999999999</c:v>
                </c:pt>
                <c:pt idx="71">
                  <c:v>1963.8589999999999</c:v>
                </c:pt>
                <c:pt idx="72">
                  <c:v>1963.9690000000001</c:v>
                </c:pt>
                <c:pt idx="73">
                  <c:v>1964.0450000000001</c:v>
                </c:pt>
                <c:pt idx="74">
                  <c:v>1964.165</c:v>
                </c:pt>
                <c:pt idx="75">
                  <c:v>1964.277</c:v>
                </c:pt>
                <c:pt idx="76">
                  <c:v>1964.3920000000001</c:v>
                </c:pt>
                <c:pt idx="77">
                  <c:v>1964.5039999999999</c:v>
                </c:pt>
                <c:pt idx="78">
                  <c:v>1964.6220000000001</c:v>
                </c:pt>
                <c:pt idx="79">
                  <c:v>1964.7560000000001</c:v>
                </c:pt>
                <c:pt idx="80">
                  <c:v>1964.848</c:v>
                </c:pt>
                <c:pt idx="81">
                  <c:v>1964.96</c:v>
                </c:pt>
                <c:pt idx="82">
                  <c:v>1965.04</c:v>
                </c:pt>
                <c:pt idx="83">
                  <c:v>1965.1579999999999</c:v>
                </c:pt>
                <c:pt idx="84">
                  <c:v>1965.2670000000001</c:v>
                </c:pt>
                <c:pt idx="85">
                  <c:v>1965.385</c:v>
                </c:pt>
                <c:pt idx="86">
                  <c:v>1965.5</c:v>
                </c:pt>
                <c:pt idx="87">
                  <c:v>1965.615</c:v>
                </c:pt>
                <c:pt idx="88">
                  <c:v>1965.73</c:v>
                </c:pt>
                <c:pt idx="89">
                  <c:v>1965.848</c:v>
                </c:pt>
                <c:pt idx="90">
                  <c:v>1965.98</c:v>
                </c:pt>
                <c:pt idx="91">
                  <c:v>1966.095</c:v>
                </c:pt>
                <c:pt idx="92">
                  <c:v>1966.182</c:v>
                </c:pt>
                <c:pt idx="93">
                  <c:v>1966.251</c:v>
                </c:pt>
                <c:pt idx="94">
                  <c:v>1966.3820000000001</c:v>
                </c:pt>
                <c:pt idx="95">
                  <c:v>1966.44</c:v>
                </c:pt>
                <c:pt idx="96">
                  <c:v>1966.511</c:v>
                </c:pt>
                <c:pt idx="97">
                  <c:v>1966.6320000000001</c:v>
                </c:pt>
                <c:pt idx="98">
                  <c:v>1966.6890000000001</c:v>
                </c:pt>
                <c:pt idx="99">
                  <c:v>1966.7660000000001</c:v>
                </c:pt>
                <c:pt idx="100">
                  <c:v>1966.845</c:v>
                </c:pt>
                <c:pt idx="101">
                  <c:v>1966.944</c:v>
                </c:pt>
                <c:pt idx="102">
                  <c:v>1967.0229999999999</c:v>
                </c:pt>
                <c:pt idx="103">
                  <c:v>1967.1489999999999</c:v>
                </c:pt>
                <c:pt idx="104">
                  <c:v>1967.2670000000001</c:v>
                </c:pt>
                <c:pt idx="105">
                  <c:v>1967.3440000000001</c:v>
                </c:pt>
                <c:pt idx="106">
                  <c:v>1967.44</c:v>
                </c:pt>
                <c:pt idx="107">
                  <c:v>1967.547</c:v>
                </c:pt>
                <c:pt idx="108">
                  <c:v>1967.7629999999999</c:v>
                </c:pt>
                <c:pt idx="109">
                  <c:v>1967.8589999999999</c:v>
                </c:pt>
                <c:pt idx="110">
                  <c:v>1967.9380000000001</c:v>
                </c:pt>
                <c:pt idx="111">
                  <c:v>1968.0340000000001</c:v>
                </c:pt>
                <c:pt idx="112">
                  <c:v>1968.1130000000001</c:v>
                </c:pt>
                <c:pt idx="113">
                  <c:v>1968.193</c:v>
                </c:pt>
                <c:pt idx="114">
                  <c:v>1968.2639999999999</c:v>
                </c:pt>
                <c:pt idx="115">
                  <c:v>1968.414</c:v>
                </c:pt>
                <c:pt idx="116">
                  <c:v>1968.433</c:v>
                </c:pt>
                <c:pt idx="117">
                  <c:v>1968.51</c:v>
                </c:pt>
                <c:pt idx="118">
                  <c:v>1968.605</c:v>
                </c:pt>
                <c:pt idx="119">
                  <c:v>1968.663</c:v>
                </c:pt>
                <c:pt idx="120">
                  <c:v>1968.682</c:v>
                </c:pt>
                <c:pt idx="121">
                  <c:v>1968.758</c:v>
                </c:pt>
                <c:pt idx="122">
                  <c:v>1968.796</c:v>
                </c:pt>
                <c:pt idx="123">
                  <c:v>1968.837</c:v>
                </c:pt>
                <c:pt idx="124">
                  <c:v>1968.854</c:v>
                </c:pt>
                <c:pt idx="125">
                  <c:v>1968.93</c:v>
                </c:pt>
                <c:pt idx="126">
                  <c:v>1969.0260000000001</c:v>
                </c:pt>
                <c:pt idx="127">
                  <c:v>1969.1030000000001</c:v>
                </c:pt>
                <c:pt idx="128">
                  <c:v>1969.182</c:v>
                </c:pt>
                <c:pt idx="129">
                  <c:v>1969.2809999999999</c:v>
                </c:pt>
                <c:pt idx="130">
                  <c:v>1969.3330000000001</c:v>
                </c:pt>
                <c:pt idx="131">
                  <c:v>1969.3520000000001</c:v>
                </c:pt>
                <c:pt idx="132">
                  <c:v>1969.432</c:v>
                </c:pt>
                <c:pt idx="133">
                  <c:v>1969.5250000000001</c:v>
                </c:pt>
                <c:pt idx="134">
                  <c:v>1969.604</c:v>
                </c:pt>
                <c:pt idx="135">
                  <c:v>1969.6780000000001</c:v>
                </c:pt>
                <c:pt idx="136">
                  <c:v>1969.7739999999999</c:v>
                </c:pt>
                <c:pt idx="137">
                  <c:v>1969.9269999999999</c:v>
                </c:pt>
                <c:pt idx="138">
                  <c:v>1970.0229999999999</c:v>
                </c:pt>
                <c:pt idx="139">
                  <c:v>1970.1769999999999</c:v>
                </c:pt>
                <c:pt idx="140">
                  <c:v>1970.2729999999999</c:v>
                </c:pt>
                <c:pt idx="141">
                  <c:v>1970.3520000000001</c:v>
                </c:pt>
                <c:pt idx="142">
                  <c:v>1970.4290000000001</c:v>
                </c:pt>
                <c:pt idx="143">
                  <c:v>1970.5219999999999</c:v>
                </c:pt>
                <c:pt idx="144">
                  <c:v>1970.5989999999999</c:v>
                </c:pt>
                <c:pt idx="145">
                  <c:v>1970.6949999999999</c:v>
                </c:pt>
                <c:pt idx="146">
                  <c:v>1970.7739999999999</c:v>
                </c:pt>
                <c:pt idx="147">
                  <c:v>1970.848</c:v>
                </c:pt>
                <c:pt idx="148">
                  <c:v>1970.9770000000001</c:v>
                </c:pt>
                <c:pt idx="149">
                  <c:v>1971.0260000000001</c:v>
                </c:pt>
                <c:pt idx="150">
                  <c:v>1971.097</c:v>
                </c:pt>
                <c:pt idx="151">
                  <c:v>1971.174</c:v>
                </c:pt>
                <c:pt idx="152">
                  <c:v>1971.27</c:v>
                </c:pt>
                <c:pt idx="153">
                  <c:v>1971.347</c:v>
                </c:pt>
                <c:pt idx="154">
                  <c:v>1971.443</c:v>
                </c:pt>
                <c:pt idx="155">
                  <c:v>1971.519</c:v>
                </c:pt>
                <c:pt idx="156">
                  <c:v>1971.6010000000001</c:v>
                </c:pt>
                <c:pt idx="157">
                  <c:v>1971.692</c:v>
                </c:pt>
                <c:pt idx="158">
                  <c:v>1971.7739999999999</c:v>
                </c:pt>
                <c:pt idx="159">
                  <c:v>1971.922</c:v>
                </c:pt>
                <c:pt idx="160">
                  <c:v>1972.0229999999999</c:v>
                </c:pt>
                <c:pt idx="161">
                  <c:v>1972.1</c:v>
                </c:pt>
                <c:pt idx="162">
                  <c:v>1972.2090000000001</c:v>
                </c:pt>
                <c:pt idx="163">
                  <c:v>1972.2470000000001</c:v>
                </c:pt>
                <c:pt idx="164">
                  <c:v>1972.3019999999999</c:v>
                </c:pt>
                <c:pt idx="165">
                  <c:v>1972.34</c:v>
                </c:pt>
                <c:pt idx="166">
                  <c:v>1972.441</c:v>
                </c:pt>
                <c:pt idx="167">
                  <c:v>1972.5150000000001</c:v>
                </c:pt>
                <c:pt idx="168">
                  <c:v>1972.6679999999999</c:v>
                </c:pt>
                <c:pt idx="169">
                  <c:v>1972.7660000000001</c:v>
                </c:pt>
                <c:pt idx="170">
                  <c:v>1972.8679999999999</c:v>
                </c:pt>
                <c:pt idx="171">
                  <c:v>1972.9359999999999</c:v>
                </c:pt>
                <c:pt idx="172">
                  <c:v>1973.0150000000001</c:v>
                </c:pt>
                <c:pt idx="173">
                  <c:v>1973.1110000000001</c:v>
                </c:pt>
                <c:pt idx="174">
                  <c:v>1973.1849999999999</c:v>
                </c:pt>
                <c:pt idx="175">
                  <c:v>1973.511</c:v>
                </c:pt>
                <c:pt idx="176">
                  <c:v>1973.61</c:v>
                </c:pt>
                <c:pt idx="177">
                  <c:v>1973.684</c:v>
                </c:pt>
                <c:pt idx="178">
                  <c:v>1973.7629999999999</c:v>
                </c:pt>
                <c:pt idx="179">
                  <c:v>1973.856</c:v>
                </c:pt>
                <c:pt idx="180">
                  <c:v>1973.933</c:v>
                </c:pt>
                <c:pt idx="181">
                  <c:v>1974.029</c:v>
                </c:pt>
                <c:pt idx="182">
                  <c:v>1974.086</c:v>
                </c:pt>
                <c:pt idx="183">
                  <c:v>1974.182</c:v>
                </c:pt>
                <c:pt idx="184">
                  <c:v>1974.2560000000001</c:v>
                </c:pt>
                <c:pt idx="185">
                  <c:v>1974.355</c:v>
                </c:pt>
                <c:pt idx="186">
                  <c:v>1974.432</c:v>
                </c:pt>
                <c:pt idx="187">
                  <c:v>1974.511</c:v>
                </c:pt>
                <c:pt idx="188">
                  <c:v>1974.5989999999999</c:v>
                </c:pt>
                <c:pt idx="189">
                  <c:v>1974.681</c:v>
                </c:pt>
                <c:pt idx="190">
                  <c:v>1974.76</c:v>
                </c:pt>
                <c:pt idx="191">
                  <c:v>1974.8530000000001</c:v>
                </c:pt>
                <c:pt idx="192">
                  <c:v>1974.9359999999999</c:v>
                </c:pt>
                <c:pt idx="193">
                  <c:v>1975.0260000000001</c:v>
                </c:pt>
                <c:pt idx="194">
                  <c:v>1975.1030000000001</c:v>
                </c:pt>
                <c:pt idx="195">
                  <c:v>1975.18</c:v>
                </c:pt>
                <c:pt idx="196">
                  <c:v>1975.259</c:v>
                </c:pt>
                <c:pt idx="197">
                  <c:v>1975.355</c:v>
                </c:pt>
                <c:pt idx="198">
                  <c:v>1975.4670000000001</c:v>
                </c:pt>
                <c:pt idx="199">
                  <c:v>1975.519</c:v>
                </c:pt>
                <c:pt idx="200">
                  <c:v>1975.607</c:v>
                </c:pt>
                <c:pt idx="201">
                  <c:v>1975.6969999999999</c:v>
                </c:pt>
                <c:pt idx="202">
                  <c:v>1975.7550000000001</c:v>
                </c:pt>
                <c:pt idx="203">
                  <c:v>1975.7739999999999</c:v>
                </c:pt>
                <c:pt idx="204">
                  <c:v>1975.873</c:v>
                </c:pt>
                <c:pt idx="205">
                  <c:v>1975.9269999999999</c:v>
                </c:pt>
                <c:pt idx="206">
                  <c:v>1976.0340000000001</c:v>
                </c:pt>
                <c:pt idx="207">
                  <c:v>1976.1</c:v>
                </c:pt>
                <c:pt idx="208">
                  <c:v>1976.1790000000001</c:v>
                </c:pt>
                <c:pt idx="209">
                  <c:v>1976.2750000000001</c:v>
                </c:pt>
                <c:pt idx="210">
                  <c:v>1976.357</c:v>
                </c:pt>
                <c:pt idx="211">
                  <c:v>1976.43</c:v>
                </c:pt>
                <c:pt idx="212">
                  <c:v>1976.5070000000001</c:v>
                </c:pt>
                <c:pt idx="213">
                  <c:v>1976.6220000000001</c:v>
                </c:pt>
                <c:pt idx="214">
                  <c:v>1976.777</c:v>
                </c:pt>
                <c:pt idx="215">
                  <c:v>1976.8430000000001</c:v>
                </c:pt>
                <c:pt idx="216">
                  <c:v>1976.941</c:v>
                </c:pt>
                <c:pt idx="217">
                  <c:v>1977.0070000000001</c:v>
                </c:pt>
                <c:pt idx="218">
                  <c:v>1977.114</c:v>
                </c:pt>
                <c:pt idx="219">
                  <c:v>1977.19</c:v>
                </c:pt>
                <c:pt idx="220">
                  <c:v>1977.3440000000001</c:v>
                </c:pt>
                <c:pt idx="221">
                  <c:v>1977.4449999999999</c:v>
                </c:pt>
                <c:pt idx="222">
                  <c:v>1977.5329999999999</c:v>
                </c:pt>
                <c:pt idx="223">
                  <c:v>1977.615</c:v>
                </c:pt>
                <c:pt idx="224">
                  <c:v>1977.6890000000001</c:v>
                </c:pt>
                <c:pt idx="225">
                  <c:v>1977.7660000000001</c:v>
                </c:pt>
                <c:pt idx="226">
                  <c:v>1977.8620000000001</c:v>
                </c:pt>
                <c:pt idx="227">
                  <c:v>1978.3330000000001</c:v>
                </c:pt>
                <c:pt idx="228">
                  <c:v>1978.443</c:v>
                </c:pt>
                <c:pt idx="229">
                  <c:v>1978.4949999999999</c:v>
                </c:pt>
                <c:pt idx="230">
                  <c:v>1978.59</c:v>
                </c:pt>
                <c:pt idx="231">
                  <c:v>1978.6859999999999</c:v>
                </c:pt>
                <c:pt idx="232">
                  <c:v>1978.7660000000001</c:v>
                </c:pt>
                <c:pt idx="233">
                  <c:v>1978.8589999999999</c:v>
                </c:pt>
                <c:pt idx="234">
                  <c:v>1979.0319999999999</c:v>
                </c:pt>
                <c:pt idx="235">
                  <c:v>1979.2070000000001</c:v>
                </c:pt>
                <c:pt idx="236">
                  <c:v>1979.2639999999999</c:v>
                </c:pt>
                <c:pt idx="237">
                  <c:v>1979.3520000000001</c:v>
                </c:pt>
                <c:pt idx="238">
                  <c:v>1979.421</c:v>
                </c:pt>
                <c:pt idx="239">
                  <c:v>1979.5219999999999</c:v>
                </c:pt>
                <c:pt idx="240">
                  <c:v>1979.6120000000001</c:v>
                </c:pt>
                <c:pt idx="241">
                  <c:v>1979.76</c:v>
                </c:pt>
                <c:pt idx="242">
                  <c:v>1979.84</c:v>
                </c:pt>
                <c:pt idx="243">
                  <c:v>1979.9380000000001</c:v>
                </c:pt>
                <c:pt idx="244">
                  <c:v>1980.116</c:v>
                </c:pt>
                <c:pt idx="245">
                  <c:v>1980.184</c:v>
                </c:pt>
                <c:pt idx="246">
                  <c:v>1980.258</c:v>
                </c:pt>
                <c:pt idx="247">
                  <c:v>1980.3510000000001</c:v>
                </c:pt>
                <c:pt idx="248">
                  <c:v>1980.5119999999999</c:v>
                </c:pt>
                <c:pt idx="249">
                  <c:v>1980.5830000000001</c:v>
                </c:pt>
                <c:pt idx="250">
                  <c:v>1980.6790000000001</c:v>
                </c:pt>
                <c:pt idx="251">
                  <c:v>1980.7719999999999</c:v>
                </c:pt>
                <c:pt idx="252">
                  <c:v>1980.8620000000001</c:v>
                </c:pt>
                <c:pt idx="253">
                  <c:v>1980.925</c:v>
                </c:pt>
                <c:pt idx="254">
                  <c:v>1981.0260000000001</c:v>
                </c:pt>
                <c:pt idx="255">
                  <c:v>1981.1</c:v>
                </c:pt>
                <c:pt idx="256">
                  <c:v>1981.193</c:v>
                </c:pt>
                <c:pt idx="257">
                  <c:v>1981.2729999999999</c:v>
                </c:pt>
                <c:pt idx="258">
                  <c:v>1981.4290000000001</c:v>
                </c:pt>
                <c:pt idx="259">
                  <c:v>1981.604</c:v>
                </c:pt>
                <c:pt idx="260">
                  <c:v>1981.675</c:v>
                </c:pt>
                <c:pt idx="261">
                  <c:v>1981.752</c:v>
                </c:pt>
                <c:pt idx="262">
                  <c:v>1981.8340000000001</c:v>
                </c:pt>
                <c:pt idx="263">
                  <c:v>1981.922</c:v>
                </c:pt>
                <c:pt idx="264">
                  <c:v>1982.3520000000001</c:v>
                </c:pt>
                <c:pt idx="265">
                  <c:v>1982.4259999999999</c:v>
                </c:pt>
                <c:pt idx="266">
                  <c:v>1982.5160000000001</c:v>
                </c:pt>
                <c:pt idx="267">
                  <c:v>1982.67</c:v>
                </c:pt>
                <c:pt idx="268">
                  <c:v>1982.8119999999999</c:v>
                </c:pt>
                <c:pt idx="269">
                  <c:v>1982.93</c:v>
                </c:pt>
                <c:pt idx="270">
                  <c:v>1983.0450000000001</c:v>
                </c:pt>
                <c:pt idx="271">
                  <c:v>1983.1030000000001</c:v>
                </c:pt>
                <c:pt idx="272">
                  <c:v>1983.1769999999999</c:v>
                </c:pt>
                <c:pt idx="273">
                  <c:v>1983.432</c:v>
                </c:pt>
                <c:pt idx="274">
                  <c:v>1983.6320000000001</c:v>
                </c:pt>
                <c:pt idx="275">
                  <c:v>1983.788</c:v>
                </c:pt>
                <c:pt idx="276">
                  <c:v>1984.04</c:v>
                </c:pt>
                <c:pt idx="277">
                  <c:v>1984.097</c:v>
                </c:pt>
                <c:pt idx="278">
                  <c:v>1984.3510000000001</c:v>
                </c:pt>
                <c:pt idx="279">
                  <c:v>1984.521</c:v>
                </c:pt>
                <c:pt idx="280">
                  <c:v>1984.5889999999999</c:v>
                </c:pt>
                <c:pt idx="281">
                  <c:v>1984.693</c:v>
                </c:pt>
                <c:pt idx="282">
                  <c:v>1984.8620000000001</c:v>
                </c:pt>
                <c:pt idx="283">
                  <c:v>1984.8869999999999</c:v>
                </c:pt>
                <c:pt idx="284">
                  <c:v>1984.9190000000001</c:v>
                </c:pt>
                <c:pt idx="285">
                  <c:v>1985.0889999999999</c:v>
                </c:pt>
                <c:pt idx="286">
                  <c:v>1985.2260000000001</c:v>
                </c:pt>
                <c:pt idx="287">
                  <c:v>1985.366</c:v>
                </c:pt>
                <c:pt idx="288">
                  <c:v>1985.508</c:v>
                </c:pt>
                <c:pt idx="289">
                  <c:v>1985.6010000000001</c:v>
                </c:pt>
                <c:pt idx="290">
                  <c:v>1985.6890000000001</c:v>
                </c:pt>
                <c:pt idx="291">
                  <c:v>1985.7929999999999</c:v>
                </c:pt>
                <c:pt idx="292">
                  <c:v>1985.8340000000001</c:v>
                </c:pt>
                <c:pt idx="293">
                  <c:v>1985.9190000000001</c:v>
                </c:pt>
                <c:pt idx="294">
                  <c:v>1985.9190000000001</c:v>
                </c:pt>
                <c:pt idx="295">
                  <c:v>1986.0530000000001</c:v>
                </c:pt>
                <c:pt idx="296">
                  <c:v>1986.133</c:v>
                </c:pt>
                <c:pt idx="297">
                  <c:v>1986.229</c:v>
                </c:pt>
                <c:pt idx="298">
                  <c:v>1986.2429999999999</c:v>
                </c:pt>
                <c:pt idx="299">
                  <c:v>1986.2560000000001</c:v>
                </c:pt>
                <c:pt idx="300">
                  <c:v>1986.336</c:v>
                </c:pt>
                <c:pt idx="301">
                  <c:v>1986.366</c:v>
                </c:pt>
                <c:pt idx="302">
                  <c:v>1986.527</c:v>
                </c:pt>
                <c:pt idx="303">
                  <c:v>1986.604</c:v>
                </c:pt>
                <c:pt idx="304">
                  <c:v>1986.6120000000001</c:v>
                </c:pt>
                <c:pt idx="305">
                  <c:v>1986.681</c:v>
                </c:pt>
                <c:pt idx="306">
                  <c:v>1986.758</c:v>
                </c:pt>
                <c:pt idx="307">
                  <c:v>1986.8510000000001</c:v>
                </c:pt>
                <c:pt idx="308">
                  <c:v>1986.933</c:v>
                </c:pt>
                <c:pt idx="309">
                  <c:v>1987.0070000000001</c:v>
                </c:pt>
                <c:pt idx="310">
                  <c:v>1987.106</c:v>
                </c:pt>
                <c:pt idx="311">
                  <c:v>1987.193</c:v>
                </c:pt>
                <c:pt idx="312">
                  <c:v>1987.355</c:v>
                </c:pt>
                <c:pt idx="313">
                  <c:v>1987.443</c:v>
                </c:pt>
                <c:pt idx="314">
                  <c:v>1987.6289999999999</c:v>
                </c:pt>
                <c:pt idx="315">
                  <c:v>1987.9739999999999</c:v>
                </c:pt>
                <c:pt idx="316">
                  <c:v>1988.414</c:v>
                </c:pt>
                <c:pt idx="317">
                  <c:v>1988.5039999999999</c:v>
                </c:pt>
                <c:pt idx="318">
                  <c:v>1988.537</c:v>
                </c:pt>
                <c:pt idx="319">
                  <c:v>1988.6220000000001</c:v>
                </c:pt>
                <c:pt idx="320">
                  <c:v>1988.6679999999999</c:v>
                </c:pt>
                <c:pt idx="321">
                  <c:v>1988.7170000000001</c:v>
                </c:pt>
                <c:pt idx="322">
                  <c:v>1988.81</c:v>
                </c:pt>
                <c:pt idx="323">
                  <c:v>1988.8889999999999</c:v>
                </c:pt>
                <c:pt idx="324">
                  <c:v>1988.9</c:v>
                </c:pt>
                <c:pt idx="325">
                  <c:v>1988.9580000000001</c:v>
                </c:pt>
                <c:pt idx="326">
                  <c:v>1989.075</c:v>
                </c:pt>
                <c:pt idx="327">
                  <c:v>1989.136</c:v>
                </c:pt>
                <c:pt idx="328">
                  <c:v>1989.1489999999999</c:v>
                </c:pt>
                <c:pt idx="329">
                  <c:v>1989.2529999999999</c:v>
                </c:pt>
                <c:pt idx="330">
                  <c:v>1989.385</c:v>
                </c:pt>
                <c:pt idx="331">
                  <c:v>1989.396</c:v>
                </c:pt>
                <c:pt idx="332">
                  <c:v>1989.4780000000001</c:v>
                </c:pt>
                <c:pt idx="333">
                  <c:v>1989.549</c:v>
                </c:pt>
                <c:pt idx="334">
                  <c:v>1989.588</c:v>
                </c:pt>
                <c:pt idx="335">
                  <c:v>1989.6510000000001</c:v>
                </c:pt>
                <c:pt idx="336">
                  <c:v>1989.7380000000001</c:v>
                </c:pt>
                <c:pt idx="337">
                  <c:v>1989.76</c:v>
                </c:pt>
                <c:pt idx="338">
                  <c:v>1989.796</c:v>
                </c:pt>
                <c:pt idx="339">
                  <c:v>1989.9059999999999</c:v>
                </c:pt>
                <c:pt idx="340">
                  <c:v>1989.9469999999999</c:v>
                </c:pt>
                <c:pt idx="341">
                  <c:v>1989.963</c:v>
                </c:pt>
                <c:pt idx="342">
                  <c:v>1990.0530000000001</c:v>
                </c:pt>
                <c:pt idx="343">
                  <c:v>1990.0640000000001</c:v>
                </c:pt>
                <c:pt idx="344">
                  <c:v>1990.1990000000001</c:v>
                </c:pt>
                <c:pt idx="345">
                  <c:v>1990.4290000000001</c:v>
                </c:pt>
                <c:pt idx="346">
                  <c:v>1990.684</c:v>
                </c:pt>
                <c:pt idx="347">
                  <c:v>1990.73</c:v>
                </c:pt>
                <c:pt idx="348">
                  <c:v>1990.886</c:v>
                </c:pt>
                <c:pt idx="349">
                  <c:v>1990.99</c:v>
                </c:pt>
                <c:pt idx="350">
                  <c:v>1991.0450000000001</c:v>
                </c:pt>
                <c:pt idx="351">
                  <c:v>1991.136</c:v>
                </c:pt>
                <c:pt idx="352">
                  <c:v>1991.201</c:v>
                </c:pt>
                <c:pt idx="353">
                  <c:v>1991.33</c:v>
                </c:pt>
                <c:pt idx="354">
                  <c:v>1991.3440000000001</c:v>
                </c:pt>
                <c:pt idx="355">
                  <c:v>1991.4069999999999</c:v>
                </c:pt>
                <c:pt idx="356">
                  <c:v>1991.7329999999999</c:v>
                </c:pt>
                <c:pt idx="357">
                  <c:v>1991.741</c:v>
                </c:pt>
                <c:pt idx="358">
                  <c:v>1991.8119999999999</c:v>
                </c:pt>
                <c:pt idx="359">
                  <c:v>1991.9110000000001</c:v>
                </c:pt>
                <c:pt idx="360">
                  <c:v>1992.1980000000001</c:v>
                </c:pt>
                <c:pt idx="361">
                  <c:v>1992.4659999999999</c:v>
                </c:pt>
                <c:pt idx="362">
                  <c:v>1993.2449999999999</c:v>
                </c:pt>
                <c:pt idx="363">
                  <c:v>1993.3520000000001</c:v>
                </c:pt>
                <c:pt idx="364">
                  <c:v>1993.5219999999999</c:v>
                </c:pt>
                <c:pt idx="365">
                  <c:v>1993.585</c:v>
                </c:pt>
                <c:pt idx="366">
                  <c:v>1993.7139999999999</c:v>
                </c:pt>
                <c:pt idx="367">
                  <c:v>1994.0509999999999</c:v>
                </c:pt>
                <c:pt idx="368">
                  <c:v>1994.133</c:v>
                </c:pt>
                <c:pt idx="369">
                  <c:v>1994.2529999999999</c:v>
                </c:pt>
                <c:pt idx="370">
                  <c:v>1994.432</c:v>
                </c:pt>
                <c:pt idx="371">
                  <c:v>1994.5360000000001</c:v>
                </c:pt>
                <c:pt idx="372">
                  <c:v>1994.662</c:v>
                </c:pt>
                <c:pt idx="373">
                  <c:v>1994.8209999999999</c:v>
                </c:pt>
                <c:pt idx="374">
                  <c:v>1994.895</c:v>
                </c:pt>
                <c:pt idx="375">
                  <c:v>1994.982</c:v>
                </c:pt>
                <c:pt idx="376">
                  <c:v>1995.067</c:v>
                </c:pt>
                <c:pt idx="377">
                  <c:v>1995.171</c:v>
                </c:pt>
                <c:pt idx="378">
                  <c:v>1995.2639999999999</c:v>
                </c:pt>
                <c:pt idx="379">
                  <c:v>1995.3520000000001</c:v>
                </c:pt>
                <c:pt idx="380">
                  <c:v>1995.4670000000001</c:v>
                </c:pt>
                <c:pt idx="381">
                  <c:v>1995.4670000000001</c:v>
                </c:pt>
                <c:pt idx="382">
                  <c:v>1995.53</c:v>
                </c:pt>
                <c:pt idx="383">
                  <c:v>1995.53</c:v>
                </c:pt>
                <c:pt idx="384">
                  <c:v>1995.664</c:v>
                </c:pt>
                <c:pt idx="385">
                  <c:v>1995.664</c:v>
                </c:pt>
                <c:pt idx="386">
                  <c:v>1995.7080000000001</c:v>
                </c:pt>
                <c:pt idx="387">
                  <c:v>1995.752</c:v>
                </c:pt>
                <c:pt idx="388">
                  <c:v>1995.752</c:v>
                </c:pt>
                <c:pt idx="389">
                  <c:v>1995.9110000000001</c:v>
                </c:pt>
                <c:pt idx="390">
                  <c:v>1995.9110000000001</c:v>
                </c:pt>
                <c:pt idx="391">
                  <c:v>1995.9880000000001</c:v>
                </c:pt>
                <c:pt idx="392">
                  <c:v>1995.9880000000001</c:v>
                </c:pt>
                <c:pt idx="393">
                  <c:v>1996.0340000000001</c:v>
                </c:pt>
                <c:pt idx="394">
                  <c:v>1996.0830000000001</c:v>
                </c:pt>
                <c:pt idx="395">
                  <c:v>1996.0830000000001</c:v>
                </c:pt>
                <c:pt idx="396">
                  <c:v>1996.154</c:v>
                </c:pt>
                <c:pt idx="397">
                  <c:v>1996.154</c:v>
                </c:pt>
                <c:pt idx="398">
                  <c:v>1996.269</c:v>
                </c:pt>
                <c:pt idx="399">
                  <c:v>1996.3430000000001</c:v>
                </c:pt>
                <c:pt idx="400">
                  <c:v>1996.4739999999999</c:v>
                </c:pt>
                <c:pt idx="401">
                  <c:v>1996.7170000000001</c:v>
                </c:pt>
                <c:pt idx="402">
                  <c:v>1996.7909999999999</c:v>
                </c:pt>
                <c:pt idx="403">
                  <c:v>1996.7909999999999</c:v>
                </c:pt>
                <c:pt idx="404">
                  <c:v>1997.078</c:v>
                </c:pt>
                <c:pt idx="405">
                  <c:v>1997.078</c:v>
                </c:pt>
                <c:pt idx="406">
                  <c:v>1997.182</c:v>
                </c:pt>
                <c:pt idx="407">
                  <c:v>1997.366</c:v>
                </c:pt>
                <c:pt idx="408">
                  <c:v>1997.5329999999999</c:v>
                </c:pt>
                <c:pt idx="409">
                  <c:v>1999.511</c:v>
                </c:pt>
                <c:pt idx="410">
                  <c:v>1999.511</c:v>
                </c:pt>
                <c:pt idx="411">
                  <c:v>1999.538</c:v>
                </c:pt>
                <c:pt idx="412">
                  <c:v>1999.538</c:v>
                </c:pt>
                <c:pt idx="413">
                  <c:v>1999.61</c:v>
                </c:pt>
                <c:pt idx="414">
                  <c:v>1999.749</c:v>
                </c:pt>
                <c:pt idx="415">
                  <c:v>1999.749</c:v>
                </c:pt>
                <c:pt idx="416">
                  <c:v>1999.807</c:v>
                </c:pt>
                <c:pt idx="417">
                  <c:v>1999.971</c:v>
                </c:pt>
                <c:pt idx="418">
                  <c:v>1999.971</c:v>
                </c:pt>
                <c:pt idx="419">
                  <c:v>1999.971</c:v>
                </c:pt>
                <c:pt idx="420">
                  <c:v>2000.0530000000001</c:v>
                </c:pt>
                <c:pt idx="421">
                  <c:v>2000.0530000000001</c:v>
                </c:pt>
                <c:pt idx="422">
                  <c:v>2000.078</c:v>
                </c:pt>
                <c:pt idx="423">
                  <c:v>2000.097</c:v>
                </c:pt>
                <c:pt idx="424">
                  <c:v>2000.1</c:v>
                </c:pt>
                <c:pt idx="425">
                  <c:v>2000.2339999999999</c:v>
                </c:pt>
                <c:pt idx="426">
                  <c:v>2000.2339999999999</c:v>
                </c:pt>
                <c:pt idx="427">
                  <c:v>2000.296</c:v>
                </c:pt>
                <c:pt idx="428">
                  <c:v>2000.296</c:v>
                </c:pt>
                <c:pt idx="429">
                  <c:v>2000.357</c:v>
                </c:pt>
                <c:pt idx="430">
                  <c:v>2000.357</c:v>
                </c:pt>
                <c:pt idx="431">
                  <c:v>2000.414</c:v>
                </c:pt>
                <c:pt idx="432">
                  <c:v>2000.414</c:v>
                </c:pt>
                <c:pt idx="433">
                  <c:v>2000.414</c:v>
                </c:pt>
                <c:pt idx="434">
                  <c:v>2000.4690000000001</c:v>
                </c:pt>
                <c:pt idx="435">
                  <c:v>2000.712</c:v>
                </c:pt>
                <c:pt idx="436">
                  <c:v>2000.75</c:v>
                </c:pt>
                <c:pt idx="437">
                  <c:v>2000.7860000000001</c:v>
                </c:pt>
                <c:pt idx="438">
                  <c:v>2000.7860000000001</c:v>
                </c:pt>
                <c:pt idx="439">
                  <c:v>2000.884</c:v>
                </c:pt>
                <c:pt idx="440">
                  <c:v>2001.0319999999999</c:v>
                </c:pt>
                <c:pt idx="441">
                  <c:v>2001.0319999999999</c:v>
                </c:pt>
                <c:pt idx="442">
                  <c:v>2001.19</c:v>
                </c:pt>
                <c:pt idx="443">
                  <c:v>2001.19</c:v>
                </c:pt>
                <c:pt idx="444">
                  <c:v>2001.229</c:v>
                </c:pt>
                <c:pt idx="445">
                  <c:v>2001.7329999999999</c:v>
                </c:pt>
                <c:pt idx="446">
                  <c:v>2001.7329999999999</c:v>
                </c:pt>
                <c:pt idx="447">
                  <c:v>2001.7739999999999</c:v>
                </c:pt>
                <c:pt idx="448">
                  <c:v>2001.8119999999999</c:v>
                </c:pt>
                <c:pt idx="449">
                  <c:v>2001.8510000000001</c:v>
                </c:pt>
                <c:pt idx="450">
                  <c:v>2001.922</c:v>
                </c:pt>
                <c:pt idx="451">
                  <c:v>2001.922</c:v>
                </c:pt>
                <c:pt idx="452">
                  <c:v>2001.9549999999999</c:v>
                </c:pt>
                <c:pt idx="453">
                  <c:v>2001.9929999999999</c:v>
                </c:pt>
                <c:pt idx="454">
                  <c:v>2001.9929999999999</c:v>
                </c:pt>
                <c:pt idx="455">
                  <c:v>2002.0260000000001</c:v>
                </c:pt>
                <c:pt idx="456">
                  <c:v>2002.0640000000001</c:v>
                </c:pt>
                <c:pt idx="457">
                  <c:v>2002.114</c:v>
                </c:pt>
                <c:pt idx="458">
                  <c:v>2002.182</c:v>
                </c:pt>
                <c:pt idx="459">
                  <c:v>2002.182</c:v>
                </c:pt>
                <c:pt idx="460">
                  <c:v>2002.248</c:v>
                </c:pt>
                <c:pt idx="461">
                  <c:v>2002.2919999999999</c:v>
                </c:pt>
                <c:pt idx="462">
                  <c:v>2002.33</c:v>
                </c:pt>
                <c:pt idx="463">
                  <c:v>2002.3710000000001</c:v>
                </c:pt>
                <c:pt idx="464">
                  <c:v>2002.41</c:v>
                </c:pt>
                <c:pt idx="465">
                  <c:v>2002.41</c:v>
                </c:pt>
                <c:pt idx="466">
                  <c:v>2002.453</c:v>
                </c:pt>
                <c:pt idx="467">
                  <c:v>2002.508</c:v>
                </c:pt>
                <c:pt idx="468">
                  <c:v>2002.547</c:v>
                </c:pt>
                <c:pt idx="469">
                  <c:v>2002.58</c:v>
                </c:pt>
                <c:pt idx="470">
                  <c:v>2002.58</c:v>
                </c:pt>
                <c:pt idx="471">
                  <c:v>2002.6179999999999</c:v>
                </c:pt>
                <c:pt idx="472">
                  <c:v>2002.675</c:v>
                </c:pt>
                <c:pt idx="473">
                  <c:v>2002.722</c:v>
                </c:pt>
                <c:pt idx="474">
                  <c:v>2002.771</c:v>
                </c:pt>
                <c:pt idx="475">
                  <c:v>2002.8320000000001</c:v>
                </c:pt>
                <c:pt idx="476">
                  <c:v>2002.9110000000001</c:v>
                </c:pt>
                <c:pt idx="477">
                  <c:v>2002.9849999999999</c:v>
                </c:pt>
                <c:pt idx="478">
                  <c:v>2002.9849999999999</c:v>
                </c:pt>
                <c:pt idx="479">
                  <c:v>2003.04</c:v>
                </c:pt>
                <c:pt idx="480">
                  <c:v>2003.086</c:v>
                </c:pt>
                <c:pt idx="481">
                  <c:v>2003.086</c:v>
                </c:pt>
                <c:pt idx="482">
                  <c:v>2003.171</c:v>
                </c:pt>
                <c:pt idx="483">
                  <c:v>2003.2529999999999</c:v>
                </c:pt>
                <c:pt idx="484">
                  <c:v>2003.2529999999999</c:v>
                </c:pt>
                <c:pt idx="485">
                  <c:v>2003.297</c:v>
                </c:pt>
                <c:pt idx="486">
                  <c:v>2003.355</c:v>
                </c:pt>
                <c:pt idx="487">
                  <c:v>2003.415</c:v>
                </c:pt>
                <c:pt idx="488">
                  <c:v>2003.4839999999999</c:v>
                </c:pt>
                <c:pt idx="489">
                  <c:v>2003.4839999999999</c:v>
                </c:pt>
                <c:pt idx="490">
                  <c:v>2003.5160000000001</c:v>
                </c:pt>
                <c:pt idx="491">
                  <c:v>2003.5519999999999</c:v>
                </c:pt>
                <c:pt idx="492">
                  <c:v>2003.61</c:v>
                </c:pt>
                <c:pt idx="493">
                  <c:v>2003.6780000000001</c:v>
                </c:pt>
                <c:pt idx="494">
                  <c:v>2003.769</c:v>
                </c:pt>
                <c:pt idx="495">
                  <c:v>2003.769</c:v>
                </c:pt>
                <c:pt idx="496">
                  <c:v>2003.884</c:v>
                </c:pt>
                <c:pt idx="497">
                  <c:v>2003.941</c:v>
                </c:pt>
                <c:pt idx="498">
                  <c:v>2003.9880000000001</c:v>
                </c:pt>
                <c:pt idx="499">
                  <c:v>2003.9880000000001</c:v>
                </c:pt>
                <c:pt idx="500">
                  <c:v>2004.037</c:v>
                </c:pt>
                <c:pt idx="501">
                  <c:v>2004.086</c:v>
                </c:pt>
                <c:pt idx="502">
                  <c:v>2004.1790000000001</c:v>
                </c:pt>
                <c:pt idx="503">
                  <c:v>2004.223</c:v>
                </c:pt>
                <c:pt idx="504">
                  <c:v>2004.2719999999999</c:v>
                </c:pt>
                <c:pt idx="505">
                  <c:v>2004.337</c:v>
                </c:pt>
                <c:pt idx="506">
                  <c:v>2004.3979999999999</c:v>
                </c:pt>
                <c:pt idx="507">
                  <c:v>2004.441</c:v>
                </c:pt>
                <c:pt idx="508">
                  <c:v>2004.48</c:v>
                </c:pt>
                <c:pt idx="509">
                  <c:v>2004.5260000000001</c:v>
                </c:pt>
                <c:pt idx="510">
                  <c:v>2004.633</c:v>
                </c:pt>
                <c:pt idx="511">
                  <c:v>2004.857</c:v>
                </c:pt>
                <c:pt idx="512">
                  <c:v>2004.857</c:v>
                </c:pt>
                <c:pt idx="513">
                  <c:v>2004.903</c:v>
                </c:pt>
                <c:pt idx="514">
                  <c:v>2004.95</c:v>
                </c:pt>
                <c:pt idx="515">
                  <c:v>2004.95</c:v>
                </c:pt>
                <c:pt idx="516">
                  <c:v>2004.999</c:v>
                </c:pt>
                <c:pt idx="517">
                  <c:v>2005.0509999999999</c:v>
                </c:pt>
                <c:pt idx="518">
                  <c:v>2005.1110000000001</c:v>
                </c:pt>
                <c:pt idx="519">
                  <c:v>2005.182</c:v>
                </c:pt>
                <c:pt idx="520">
                  <c:v>2005.182</c:v>
                </c:pt>
                <c:pt idx="521">
                  <c:v>2005.24</c:v>
                </c:pt>
                <c:pt idx="522">
                  <c:v>2005.24</c:v>
                </c:pt>
                <c:pt idx="523">
                  <c:v>2005.289</c:v>
                </c:pt>
                <c:pt idx="524">
                  <c:v>2005.289</c:v>
                </c:pt>
                <c:pt idx="525">
                  <c:v>2005.289</c:v>
                </c:pt>
                <c:pt idx="526">
                  <c:v>2005.338</c:v>
                </c:pt>
                <c:pt idx="527">
                  <c:v>2005.377</c:v>
                </c:pt>
                <c:pt idx="528">
                  <c:v>2005.432</c:v>
                </c:pt>
                <c:pt idx="529">
                  <c:v>2005.5</c:v>
                </c:pt>
                <c:pt idx="530">
                  <c:v>2005.5519999999999</c:v>
                </c:pt>
                <c:pt idx="531">
                  <c:v>2005.6559999999999</c:v>
                </c:pt>
                <c:pt idx="532">
                  <c:v>2005.7660000000001</c:v>
                </c:pt>
                <c:pt idx="533">
                  <c:v>2005.9110000000001</c:v>
                </c:pt>
                <c:pt idx="534">
                  <c:v>2006.04</c:v>
                </c:pt>
                <c:pt idx="535">
                  <c:v>2006.1489999999999</c:v>
                </c:pt>
                <c:pt idx="536">
                  <c:v>2006.297</c:v>
                </c:pt>
                <c:pt idx="537">
                  <c:v>2006.4069999999999</c:v>
                </c:pt>
                <c:pt idx="538">
                  <c:v>2006.508</c:v>
                </c:pt>
                <c:pt idx="539">
                  <c:v>2006.623</c:v>
                </c:pt>
                <c:pt idx="540">
                  <c:v>2006.623</c:v>
                </c:pt>
                <c:pt idx="541">
                  <c:v>2006.7190000000001</c:v>
                </c:pt>
                <c:pt idx="542">
                  <c:v>2006.7739999999999</c:v>
                </c:pt>
                <c:pt idx="543">
                  <c:v>2006.8150000000001</c:v>
                </c:pt>
                <c:pt idx="544">
                  <c:v>2007.056</c:v>
                </c:pt>
                <c:pt idx="545">
                  <c:v>2007.374</c:v>
                </c:pt>
                <c:pt idx="546">
                  <c:v>2007.44</c:v>
                </c:pt>
                <c:pt idx="547">
                  <c:v>2007.5440000000001</c:v>
                </c:pt>
                <c:pt idx="548">
                  <c:v>2007.61</c:v>
                </c:pt>
                <c:pt idx="549">
                  <c:v>2007.7249999999999</c:v>
                </c:pt>
                <c:pt idx="550">
                  <c:v>2007.826</c:v>
                </c:pt>
                <c:pt idx="551">
                  <c:v>2007.9359999999999</c:v>
                </c:pt>
                <c:pt idx="552">
                  <c:v>2008.0450000000001</c:v>
                </c:pt>
                <c:pt idx="553">
                  <c:v>2008.1679999999999</c:v>
                </c:pt>
                <c:pt idx="554">
                  <c:v>2008.2719999999999</c:v>
                </c:pt>
                <c:pt idx="555">
                  <c:v>2008.3779999999999</c:v>
                </c:pt>
                <c:pt idx="556">
                  <c:v>2008.482</c:v>
                </c:pt>
                <c:pt idx="557">
                  <c:v>2008.575</c:v>
                </c:pt>
                <c:pt idx="558">
                  <c:v>2008.654</c:v>
                </c:pt>
                <c:pt idx="559">
                  <c:v>2008.807</c:v>
                </c:pt>
                <c:pt idx="560">
                  <c:v>2008.925</c:v>
                </c:pt>
                <c:pt idx="561">
                  <c:v>2009.0340000000001</c:v>
                </c:pt>
                <c:pt idx="562">
                  <c:v>2009.116</c:v>
                </c:pt>
                <c:pt idx="563">
                  <c:v>2009.232</c:v>
                </c:pt>
                <c:pt idx="564">
                  <c:v>2009.3440000000001</c:v>
                </c:pt>
                <c:pt idx="565">
                  <c:v>2009.38</c:v>
                </c:pt>
                <c:pt idx="566">
                  <c:v>2009.421</c:v>
                </c:pt>
                <c:pt idx="567">
                  <c:v>2009.5409999999999</c:v>
                </c:pt>
                <c:pt idx="568">
                  <c:v>2009.596</c:v>
                </c:pt>
                <c:pt idx="569">
                  <c:v>2009.67</c:v>
                </c:pt>
                <c:pt idx="570">
                  <c:v>2009.7059999999999</c:v>
                </c:pt>
                <c:pt idx="571">
                  <c:v>2009.818</c:v>
                </c:pt>
                <c:pt idx="572">
                  <c:v>2009.8620000000001</c:v>
                </c:pt>
                <c:pt idx="573">
                  <c:v>2009.8969999999999</c:v>
                </c:pt>
                <c:pt idx="574">
                  <c:v>2010.067</c:v>
                </c:pt>
                <c:pt idx="575">
                  <c:v>2010.3030000000001</c:v>
                </c:pt>
                <c:pt idx="576">
                  <c:v>2010.338</c:v>
                </c:pt>
                <c:pt idx="577">
                  <c:v>2010.434</c:v>
                </c:pt>
                <c:pt idx="578">
                  <c:v>2010.5820000000001</c:v>
                </c:pt>
                <c:pt idx="579">
                  <c:v>2010.675</c:v>
                </c:pt>
                <c:pt idx="580">
                  <c:v>2010.7850000000001</c:v>
                </c:pt>
                <c:pt idx="581">
                  <c:v>2010.8810000000001</c:v>
                </c:pt>
                <c:pt idx="582">
                  <c:v>2010.9190000000001</c:v>
                </c:pt>
                <c:pt idx="583">
                  <c:v>2011.0119999999999</c:v>
                </c:pt>
                <c:pt idx="584">
                  <c:v>2011.0509999999999</c:v>
                </c:pt>
                <c:pt idx="585">
                  <c:v>2011.1579999999999</c:v>
                </c:pt>
                <c:pt idx="586">
                  <c:v>2011.2429999999999</c:v>
                </c:pt>
                <c:pt idx="587">
                  <c:v>2011.3219999999999</c:v>
                </c:pt>
                <c:pt idx="588">
                  <c:v>2011.412</c:v>
                </c:pt>
                <c:pt idx="589">
                  <c:v>2011.527</c:v>
                </c:pt>
                <c:pt idx="590">
                  <c:v>2011.634</c:v>
                </c:pt>
                <c:pt idx="591">
                  <c:v>2011.7329999999999</c:v>
                </c:pt>
                <c:pt idx="592">
                  <c:v>2011.856</c:v>
                </c:pt>
                <c:pt idx="593">
                  <c:v>2011.9739999999999</c:v>
                </c:pt>
                <c:pt idx="594">
                  <c:v>2012.0940000000001</c:v>
                </c:pt>
                <c:pt idx="595">
                  <c:v>2012.2090000000001</c:v>
                </c:pt>
                <c:pt idx="596">
                  <c:v>2012.316</c:v>
                </c:pt>
                <c:pt idx="597">
                  <c:v>2012.4280000000001</c:v>
                </c:pt>
                <c:pt idx="598">
                  <c:v>2012.433</c:v>
                </c:pt>
                <c:pt idx="599">
                  <c:v>2012.4690000000001</c:v>
                </c:pt>
                <c:pt idx="600">
                  <c:v>2012.5039999999999</c:v>
                </c:pt>
                <c:pt idx="601">
                  <c:v>2012.6030000000001</c:v>
                </c:pt>
                <c:pt idx="602">
                  <c:v>2012.6980000000001</c:v>
                </c:pt>
                <c:pt idx="603">
                  <c:v>2012.739</c:v>
                </c:pt>
                <c:pt idx="604">
                  <c:v>2012.7449999999999</c:v>
                </c:pt>
                <c:pt idx="605">
                  <c:v>2012.857</c:v>
                </c:pt>
                <c:pt idx="606">
                  <c:v>2012.9110000000001</c:v>
                </c:pt>
                <c:pt idx="607">
                  <c:v>2012.9960000000001</c:v>
                </c:pt>
                <c:pt idx="608">
                  <c:v>2012.9960000000001</c:v>
                </c:pt>
                <c:pt idx="609">
                  <c:v>2013.114</c:v>
                </c:pt>
                <c:pt idx="610">
                  <c:v>2013.13</c:v>
                </c:pt>
                <c:pt idx="611">
                  <c:v>2013.1659999999999</c:v>
                </c:pt>
                <c:pt idx="612">
                  <c:v>2013.1959999999999</c:v>
                </c:pt>
                <c:pt idx="613">
                  <c:v>2013.232</c:v>
                </c:pt>
                <c:pt idx="614">
                  <c:v>2013.289</c:v>
                </c:pt>
                <c:pt idx="615">
                  <c:v>2013.3689999999999</c:v>
                </c:pt>
                <c:pt idx="616">
                  <c:v>2013.38</c:v>
                </c:pt>
                <c:pt idx="617">
                  <c:v>2013.4670000000001</c:v>
                </c:pt>
                <c:pt idx="618">
                  <c:v>2013.489</c:v>
                </c:pt>
                <c:pt idx="619">
                  <c:v>2013.6559999999999</c:v>
                </c:pt>
                <c:pt idx="620">
                  <c:v>2013.73</c:v>
                </c:pt>
                <c:pt idx="621">
                  <c:v>2013.7380000000001</c:v>
                </c:pt>
                <c:pt idx="622">
                  <c:v>2013.758</c:v>
                </c:pt>
                <c:pt idx="623">
                  <c:v>2013.8320000000001</c:v>
                </c:pt>
                <c:pt idx="624">
                  <c:v>2013.925</c:v>
                </c:pt>
                <c:pt idx="625">
                  <c:v>2014.0429999999999</c:v>
                </c:pt>
                <c:pt idx="626">
                  <c:v>2014.2260000000001</c:v>
                </c:pt>
                <c:pt idx="627">
                  <c:v>2014.2260000000001</c:v>
                </c:pt>
                <c:pt idx="628">
                  <c:v>2014.2639999999999</c:v>
                </c:pt>
                <c:pt idx="629">
                  <c:v>2014.2639999999999</c:v>
                </c:pt>
                <c:pt idx="630">
                  <c:v>2014.3140000000001</c:v>
                </c:pt>
                <c:pt idx="631">
                  <c:v>2014.412</c:v>
                </c:pt>
                <c:pt idx="632">
                  <c:v>2014.5550000000001</c:v>
                </c:pt>
                <c:pt idx="633">
                  <c:v>2014.653</c:v>
                </c:pt>
                <c:pt idx="634">
                  <c:v>2014.7550000000001</c:v>
                </c:pt>
                <c:pt idx="635">
                  <c:v>2014.856</c:v>
                </c:pt>
                <c:pt idx="636">
                  <c:v>2014.9380000000001</c:v>
                </c:pt>
                <c:pt idx="637">
                  <c:v>2014.9549999999999</c:v>
                </c:pt>
                <c:pt idx="638">
                  <c:v>2015.5740000000001</c:v>
                </c:pt>
                <c:pt idx="639">
                  <c:v>2015.5740000000001</c:v>
                </c:pt>
              </c:numCache>
            </c:numRef>
          </c:xVal>
          <c:yVal>
            <c:numRef>
              <c:f>'SH New Zealand D14C'!$J$6:$J$645</c:f>
              <c:numCache>
                <c:formatCode>General</c:formatCode>
                <c:ptCount val="640"/>
                <c:pt idx="0">
                  <c:v>-17.7</c:v>
                </c:pt>
                <c:pt idx="1">
                  <c:v>-10.1</c:v>
                </c:pt>
                <c:pt idx="2">
                  <c:v>-1.4</c:v>
                </c:pt>
                <c:pt idx="3">
                  <c:v>-10.4</c:v>
                </c:pt>
                <c:pt idx="4">
                  <c:v>-4.2</c:v>
                </c:pt>
                <c:pt idx="5">
                  <c:v>-11.8</c:v>
                </c:pt>
                <c:pt idx="6">
                  <c:v>0.1</c:v>
                </c:pt>
                <c:pt idx="7">
                  <c:v>5.6</c:v>
                </c:pt>
                <c:pt idx="8">
                  <c:v>37.799999999999997</c:v>
                </c:pt>
                <c:pt idx="9">
                  <c:v>18.100000000000001</c:v>
                </c:pt>
                <c:pt idx="10">
                  <c:v>10.1</c:v>
                </c:pt>
                <c:pt idx="11">
                  <c:v>13.6</c:v>
                </c:pt>
                <c:pt idx="12">
                  <c:v>18.3</c:v>
                </c:pt>
                <c:pt idx="13">
                  <c:v>24.9</c:v>
                </c:pt>
                <c:pt idx="14">
                  <c:v>39</c:v>
                </c:pt>
                <c:pt idx="15">
                  <c:v>41.5</c:v>
                </c:pt>
                <c:pt idx="16">
                  <c:v>16.600000000000001</c:v>
                </c:pt>
                <c:pt idx="17">
                  <c:v>44.8</c:v>
                </c:pt>
                <c:pt idx="18">
                  <c:v>43.3</c:v>
                </c:pt>
                <c:pt idx="19">
                  <c:v>51.3</c:v>
                </c:pt>
                <c:pt idx="20">
                  <c:v>46.2</c:v>
                </c:pt>
                <c:pt idx="21">
                  <c:v>51.6</c:v>
                </c:pt>
                <c:pt idx="22">
                  <c:v>62</c:v>
                </c:pt>
                <c:pt idx="23">
                  <c:v>67.5</c:v>
                </c:pt>
                <c:pt idx="24">
                  <c:v>76.2</c:v>
                </c:pt>
                <c:pt idx="25">
                  <c:v>77.7</c:v>
                </c:pt>
                <c:pt idx="26">
                  <c:v>81</c:v>
                </c:pt>
                <c:pt idx="27">
                  <c:v>93.9</c:v>
                </c:pt>
                <c:pt idx="28">
                  <c:v>116.9</c:v>
                </c:pt>
                <c:pt idx="29">
                  <c:v>110.1</c:v>
                </c:pt>
                <c:pt idx="30">
                  <c:v>121.1</c:v>
                </c:pt>
                <c:pt idx="31">
                  <c:v>126</c:v>
                </c:pt>
                <c:pt idx="32">
                  <c:v>137.19999999999999</c:v>
                </c:pt>
                <c:pt idx="33">
                  <c:v>132.69999999999999</c:v>
                </c:pt>
                <c:pt idx="34">
                  <c:v>150</c:v>
                </c:pt>
                <c:pt idx="35">
                  <c:v>141.9</c:v>
                </c:pt>
                <c:pt idx="36">
                  <c:v>164.6</c:v>
                </c:pt>
                <c:pt idx="37">
                  <c:v>171.4</c:v>
                </c:pt>
                <c:pt idx="38">
                  <c:v>181.7</c:v>
                </c:pt>
                <c:pt idx="39">
                  <c:v>181.8</c:v>
                </c:pt>
                <c:pt idx="40">
                  <c:v>187.9</c:v>
                </c:pt>
                <c:pt idx="41">
                  <c:v>187.3</c:v>
                </c:pt>
                <c:pt idx="42">
                  <c:v>193.6</c:v>
                </c:pt>
                <c:pt idx="43">
                  <c:v>195.8</c:v>
                </c:pt>
                <c:pt idx="44">
                  <c:v>198.4</c:v>
                </c:pt>
                <c:pt idx="45">
                  <c:v>193.7</c:v>
                </c:pt>
                <c:pt idx="46">
                  <c:v>194.9</c:v>
                </c:pt>
                <c:pt idx="47">
                  <c:v>207.1</c:v>
                </c:pt>
                <c:pt idx="48">
                  <c:v>201.9</c:v>
                </c:pt>
                <c:pt idx="49">
                  <c:v>196.6</c:v>
                </c:pt>
                <c:pt idx="50">
                  <c:v>198.4</c:v>
                </c:pt>
                <c:pt idx="51">
                  <c:v>197.9</c:v>
                </c:pt>
                <c:pt idx="52">
                  <c:v>182.9</c:v>
                </c:pt>
                <c:pt idx="53">
                  <c:v>237.2</c:v>
                </c:pt>
                <c:pt idx="54">
                  <c:v>227.3</c:v>
                </c:pt>
                <c:pt idx="55">
                  <c:v>197.4</c:v>
                </c:pt>
                <c:pt idx="56">
                  <c:v>207.3</c:v>
                </c:pt>
                <c:pt idx="57">
                  <c:v>214.3</c:v>
                </c:pt>
                <c:pt idx="58">
                  <c:v>189.4</c:v>
                </c:pt>
                <c:pt idx="59">
                  <c:v>233.5</c:v>
                </c:pt>
                <c:pt idx="60">
                  <c:v>250.5</c:v>
                </c:pt>
                <c:pt idx="61">
                  <c:v>266.60000000000002</c:v>
                </c:pt>
                <c:pt idx="62">
                  <c:v>265.5</c:v>
                </c:pt>
                <c:pt idx="63">
                  <c:v>269.7</c:v>
                </c:pt>
                <c:pt idx="64">
                  <c:v>266.3</c:v>
                </c:pt>
                <c:pt idx="65">
                  <c:v>280.89999999999998</c:v>
                </c:pt>
                <c:pt idx="66">
                  <c:v>284.3</c:v>
                </c:pt>
                <c:pt idx="67">
                  <c:v>313.2</c:v>
                </c:pt>
                <c:pt idx="68">
                  <c:v>331</c:v>
                </c:pt>
                <c:pt idx="69">
                  <c:v>355.5</c:v>
                </c:pt>
                <c:pt idx="70">
                  <c:v>405.1</c:v>
                </c:pt>
                <c:pt idx="71">
                  <c:v>374.8</c:v>
                </c:pt>
                <c:pt idx="72">
                  <c:v>429.5</c:v>
                </c:pt>
                <c:pt idx="73">
                  <c:v>445.7</c:v>
                </c:pt>
                <c:pt idx="74">
                  <c:v>472.5</c:v>
                </c:pt>
                <c:pt idx="75">
                  <c:v>500.2</c:v>
                </c:pt>
                <c:pt idx="76">
                  <c:v>498.2</c:v>
                </c:pt>
                <c:pt idx="77">
                  <c:v>542.29999999999995</c:v>
                </c:pt>
                <c:pt idx="78">
                  <c:v>567.5</c:v>
                </c:pt>
                <c:pt idx="79">
                  <c:v>506.9</c:v>
                </c:pt>
                <c:pt idx="80">
                  <c:v>621.9</c:v>
                </c:pt>
                <c:pt idx="81">
                  <c:v>615.79999999999995</c:v>
                </c:pt>
                <c:pt idx="82">
                  <c:v>689.4</c:v>
                </c:pt>
                <c:pt idx="83">
                  <c:v>633.6</c:v>
                </c:pt>
                <c:pt idx="84">
                  <c:v>634</c:v>
                </c:pt>
                <c:pt idx="85">
                  <c:v>615.1</c:v>
                </c:pt>
                <c:pt idx="86">
                  <c:v>694.6</c:v>
                </c:pt>
                <c:pt idx="87">
                  <c:v>614.1</c:v>
                </c:pt>
                <c:pt idx="88">
                  <c:v>634.20000000000005</c:v>
                </c:pt>
                <c:pt idx="89">
                  <c:v>625.79999999999995</c:v>
                </c:pt>
                <c:pt idx="90">
                  <c:v>634.4</c:v>
                </c:pt>
                <c:pt idx="91">
                  <c:v>647.29999999999995</c:v>
                </c:pt>
                <c:pt idx="92">
                  <c:v>646.5</c:v>
                </c:pt>
                <c:pt idx="93">
                  <c:v>631.79999999999995</c:v>
                </c:pt>
                <c:pt idx="94">
                  <c:v>622</c:v>
                </c:pt>
                <c:pt idx="95">
                  <c:v>612.4</c:v>
                </c:pt>
                <c:pt idx="96">
                  <c:v>612.1</c:v>
                </c:pt>
                <c:pt idx="97">
                  <c:v>590.9</c:v>
                </c:pt>
                <c:pt idx="98">
                  <c:v>625.29999999999995</c:v>
                </c:pt>
                <c:pt idx="99">
                  <c:v>614.79999999999995</c:v>
                </c:pt>
                <c:pt idx="100">
                  <c:v>614.9</c:v>
                </c:pt>
                <c:pt idx="101">
                  <c:v>627.79999999999995</c:v>
                </c:pt>
                <c:pt idx="102">
                  <c:v>616.4</c:v>
                </c:pt>
                <c:pt idx="103">
                  <c:v>602.9</c:v>
                </c:pt>
                <c:pt idx="104">
                  <c:v>608.9</c:v>
                </c:pt>
                <c:pt idx="105">
                  <c:v>596.5</c:v>
                </c:pt>
                <c:pt idx="106">
                  <c:v>589.29999999999995</c:v>
                </c:pt>
                <c:pt idx="107">
                  <c:v>571.4</c:v>
                </c:pt>
                <c:pt idx="108">
                  <c:v>574.9</c:v>
                </c:pt>
                <c:pt idx="109">
                  <c:v>586</c:v>
                </c:pt>
                <c:pt idx="110">
                  <c:v>579.6</c:v>
                </c:pt>
                <c:pt idx="111">
                  <c:v>583</c:v>
                </c:pt>
                <c:pt idx="112">
                  <c:v>582.5</c:v>
                </c:pt>
                <c:pt idx="113">
                  <c:v>572.79999999999995</c:v>
                </c:pt>
                <c:pt idx="114">
                  <c:v>547.6</c:v>
                </c:pt>
                <c:pt idx="115">
                  <c:v>560.4</c:v>
                </c:pt>
                <c:pt idx="116">
                  <c:v>561.6</c:v>
                </c:pt>
                <c:pt idx="117">
                  <c:v>550.5</c:v>
                </c:pt>
                <c:pt idx="118">
                  <c:v>538.20000000000005</c:v>
                </c:pt>
                <c:pt idx="119">
                  <c:v>535.6</c:v>
                </c:pt>
                <c:pt idx="120">
                  <c:v>531.6</c:v>
                </c:pt>
                <c:pt idx="121">
                  <c:v>532.79999999999995</c:v>
                </c:pt>
                <c:pt idx="122">
                  <c:v>537.70000000000005</c:v>
                </c:pt>
                <c:pt idx="123">
                  <c:v>541.70000000000005</c:v>
                </c:pt>
                <c:pt idx="124">
                  <c:v>541.20000000000005</c:v>
                </c:pt>
                <c:pt idx="125">
                  <c:v>539.6</c:v>
                </c:pt>
                <c:pt idx="126">
                  <c:v>539.1</c:v>
                </c:pt>
                <c:pt idx="127">
                  <c:v>537.70000000000005</c:v>
                </c:pt>
                <c:pt idx="128">
                  <c:v>550.4</c:v>
                </c:pt>
                <c:pt idx="129">
                  <c:v>545.4</c:v>
                </c:pt>
                <c:pt idx="130">
                  <c:v>530.29999999999995</c:v>
                </c:pt>
                <c:pt idx="131">
                  <c:v>539.5</c:v>
                </c:pt>
                <c:pt idx="132">
                  <c:v>525.1</c:v>
                </c:pt>
                <c:pt idx="133">
                  <c:v>526.20000000000005</c:v>
                </c:pt>
                <c:pt idx="134">
                  <c:v>522.70000000000005</c:v>
                </c:pt>
                <c:pt idx="135">
                  <c:v>545</c:v>
                </c:pt>
                <c:pt idx="136">
                  <c:v>531.20000000000005</c:v>
                </c:pt>
                <c:pt idx="137">
                  <c:v>510.2</c:v>
                </c:pt>
                <c:pt idx="138">
                  <c:v>510.2</c:v>
                </c:pt>
                <c:pt idx="139">
                  <c:v>535.29999999999995</c:v>
                </c:pt>
                <c:pt idx="140">
                  <c:v>520.4</c:v>
                </c:pt>
                <c:pt idx="141">
                  <c:v>513.5</c:v>
                </c:pt>
                <c:pt idx="142">
                  <c:v>516.1</c:v>
                </c:pt>
                <c:pt idx="143">
                  <c:v>506</c:v>
                </c:pt>
                <c:pt idx="144">
                  <c:v>497.5</c:v>
                </c:pt>
                <c:pt idx="145">
                  <c:v>508</c:v>
                </c:pt>
                <c:pt idx="146">
                  <c:v>498.6</c:v>
                </c:pt>
                <c:pt idx="147">
                  <c:v>497.5</c:v>
                </c:pt>
                <c:pt idx="148">
                  <c:v>495.6</c:v>
                </c:pt>
                <c:pt idx="149">
                  <c:v>500.6</c:v>
                </c:pt>
                <c:pt idx="150">
                  <c:v>494.7</c:v>
                </c:pt>
                <c:pt idx="151">
                  <c:v>508.3</c:v>
                </c:pt>
                <c:pt idx="152">
                  <c:v>500.9</c:v>
                </c:pt>
                <c:pt idx="153">
                  <c:v>499.6</c:v>
                </c:pt>
                <c:pt idx="154">
                  <c:v>498.9</c:v>
                </c:pt>
                <c:pt idx="155">
                  <c:v>494.3</c:v>
                </c:pt>
                <c:pt idx="156">
                  <c:v>483.4</c:v>
                </c:pt>
                <c:pt idx="157">
                  <c:v>478.8</c:v>
                </c:pt>
                <c:pt idx="158">
                  <c:v>492.6</c:v>
                </c:pt>
                <c:pt idx="159">
                  <c:v>479.3</c:v>
                </c:pt>
                <c:pt idx="160">
                  <c:v>484.5</c:v>
                </c:pt>
                <c:pt idx="161">
                  <c:v>491.6</c:v>
                </c:pt>
                <c:pt idx="162">
                  <c:v>474.8</c:v>
                </c:pt>
                <c:pt idx="163">
                  <c:v>482.3</c:v>
                </c:pt>
                <c:pt idx="164">
                  <c:v>468.1</c:v>
                </c:pt>
                <c:pt idx="165">
                  <c:v>469.5</c:v>
                </c:pt>
                <c:pt idx="166">
                  <c:v>470</c:v>
                </c:pt>
                <c:pt idx="167">
                  <c:v>466</c:v>
                </c:pt>
                <c:pt idx="168">
                  <c:v>450.4</c:v>
                </c:pt>
                <c:pt idx="169">
                  <c:v>450</c:v>
                </c:pt>
                <c:pt idx="170">
                  <c:v>450</c:v>
                </c:pt>
                <c:pt idx="171">
                  <c:v>447.3</c:v>
                </c:pt>
                <c:pt idx="172">
                  <c:v>454.1</c:v>
                </c:pt>
                <c:pt idx="173">
                  <c:v>454</c:v>
                </c:pt>
                <c:pt idx="174">
                  <c:v>442.8</c:v>
                </c:pt>
                <c:pt idx="175">
                  <c:v>435.1</c:v>
                </c:pt>
                <c:pt idx="176">
                  <c:v>427.2</c:v>
                </c:pt>
                <c:pt idx="177">
                  <c:v>415.8</c:v>
                </c:pt>
                <c:pt idx="178">
                  <c:v>426</c:v>
                </c:pt>
                <c:pt idx="179">
                  <c:v>434.3</c:v>
                </c:pt>
                <c:pt idx="180">
                  <c:v>417.3</c:v>
                </c:pt>
                <c:pt idx="181">
                  <c:v>412.8</c:v>
                </c:pt>
                <c:pt idx="182">
                  <c:v>405.1</c:v>
                </c:pt>
                <c:pt idx="183">
                  <c:v>418.7</c:v>
                </c:pt>
                <c:pt idx="184">
                  <c:v>417.4</c:v>
                </c:pt>
                <c:pt idx="185">
                  <c:v>386.9</c:v>
                </c:pt>
                <c:pt idx="186">
                  <c:v>359.6</c:v>
                </c:pt>
                <c:pt idx="187">
                  <c:v>394.4</c:v>
                </c:pt>
                <c:pt idx="188">
                  <c:v>392.4</c:v>
                </c:pt>
                <c:pt idx="189">
                  <c:v>405.1</c:v>
                </c:pt>
                <c:pt idx="190">
                  <c:v>398.7</c:v>
                </c:pt>
                <c:pt idx="191">
                  <c:v>401.8</c:v>
                </c:pt>
                <c:pt idx="192">
                  <c:v>393.7</c:v>
                </c:pt>
                <c:pt idx="193">
                  <c:v>396.3</c:v>
                </c:pt>
                <c:pt idx="194">
                  <c:v>399</c:v>
                </c:pt>
                <c:pt idx="195">
                  <c:v>400.6</c:v>
                </c:pt>
                <c:pt idx="196">
                  <c:v>397.6</c:v>
                </c:pt>
                <c:pt idx="197">
                  <c:v>389.2</c:v>
                </c:pt>
                <c:pt idx="198">
                  <c:v>384.4</c:v>
                </c:pt>
                <c:pt idx="199">
                  <c:v>377.4</c:v>
                </c:pt>
                <c:pt idx="200">
                  <c:v>378.2</c:v>
                </c:pt>
                <c:pt idx="201">
                  <c:v>367.6</c:v>
                </c:pt>
                <c:pt idx="202">
                  <c:v>354</c:v>
                </c:pt>
                <c:pt idx="203">
                  <c:v>365.4</c:v>
                </c:pt>
                <c:pt idx="204">
                  <c:v>363.9</c:v>
                </c:pt>
                <c:pt idx="205">
                  <c:v>370.8</c:v>
                </c:pt>
                <c:pt idx="206">
                  <c:v>373.4</c:v>
                </c:pt>
                <c:pt idx="207">
                  <c:v>368.1</c:v>
                </c:pt>
                <c:pt idx="208">
                  <c:v>366.6</c:v>
                </c:pt>
                <c:pt idx="209">
                  <c:v>346</c:v>
                </c:pt>
                <c:pt idx="210">
                  <c:v>359.6</c:v>
                </c:pt>
                <c:pt idx="211">
                  <c:v>361</c:v>
                </c:pt>
                <c:pt idx="212">
                  <c:v>365.1</c:v>
                </c:pt>
                <c:pt idx="213">
                  <c:v>343.3</c:v>
                </c:pt>
                <c:pt idx="214">
                  <c:v>344.3</c:v>
                </c:pt>
                <c:pt idx="215">
                  <c:v>346.5</c:v>
                </c:pt>
                <c:pt idx="216">
                  <c:v>329.7</c:v>
                </c:pt>
                <c:pt idx="217">
                  <c:v>332.9</c:v>
                </c:pt>
                <c:pt idx="218">
                  <c:v>347.2</c:v>
                </c:pt>
                <c:pt idx="219">
                  <c:v>335.5</c:v>
                </c:pt>
                <c:pt idx="220">
                  <c:v>332.9</c:v>
                </c:pt>
                <c:pt idx="221">
                  <c:v>335.5</c:v>
                </c:pt>
                <c:pt idx="222">
                  <c:v>332.6</c:v>
                </c:pt>
                <c:pt idx="223">
                  <c:v>323.7</c:v>
                </c:pt>
                <c:pt idx="224">
                  <c:v>317.7</c:v>
                </c:pt>
                <c:pt idx="225">
                  <c:v>322</c:v>
                </c:pt>
                <c:pt idx="226">
                  <c:v>325.10000000000002</c:v>
                </c:pt>
                <c:pt idx="227">
                  <c:v>314.7</c:v>
                </c:pt>
                <c:pt idx="228">
                  <c:v>310.5</c:v>
                </c:pt>
                <c:pt idx="229">
                  <c:v>314.89999999999998</c:v>
                </c:pt>
                <c:pt idx="230">
                  <c:v>308.89999999999998</c:v>
                </c:pt>
                <c:pt idx="231">
                  <c:v>309</c:v>
                </c:pt>
                <c:pt idx="232">
                  <c:v>321.3</c:v>
                </c:pt>
                <c:pt idx="233">
                  <c:v>308.10000000000002</c:v>
                </c:pt>
                <c:pt idx="234">
                  <c:v>310.39999999999998</c:v>
                </c:pt>
                <c:pt idx="235">
                  <c:v>302.89999999999998</c:v>
                </c:pt>
                <c:pt idx="236">
                  <c:v>304.3</c:v>
                </c:pt>
                <c:pt idx="237">
                  <c:v>296.3</c:v>
                </c:pt>
                <c:pt idx="238">
                  <c:v>292.39999999999998</c:v>
                </c:pt>
                <c:pt idx="239">
                  <c:v>298.7</c:v>
                </c:pt>
                <c:pt idx="240">
                  <c:v>284</c:v>
                </c:pt>
                <c:pt idx="241">
                  <c:v>282.89999999999998</c:v>
                </c:pt>
                <c:pt idx="242">
                  <c:v>303.7</c:v>
                </c:pt>
                <c:pt idx="243">
                  <c:v>276.60000000000002</c:v>
                </c:pt>
                <c:pt idx="244">
                  <c:v>282.5</c:v>
                </c:pt>
                <c:pt idx="245">
                  <c:v>289.10000000000002</c:v>
                </c:pt>
                <c:pt idx="246">
                  <c:v>277.7</c:v>
                </c:pt>
                <c:pt idx="247">
                  <c:v>279.5</c:v>
                </c:pt>
                <c:pt idx="248">
                  <c:v>281.5</c:v>
                </c:pt>
                <c:pt idx="249">
                  <c:v>274.39999999999998</c:v>
                </c:pt>
                <c:pt idx="250">
                  <c:v>278.2</c:v>
                </c:pt>
                <c:pt idx="251">
                  <c:v>282.7</c:v>
                </c:pt>
                <c:pt idx="252">
                  <c:v>272.89999999999998</c:v>
                </c:pt>
                <c:pt idx="253">
                  <c:v>268.60000000000002</c:v>
                </c:pt>
                <c:pt idx="254">
                  <c:v>266</c:v>
                </c:pt>
                <c:pt idx="255">
                  <c:v>260.89999999999998</c:v>
                </c:pt>
                <c:pt idx="256">
                  <c:v>264.10000000000002</c:v>
                </c:pt>
                <c:pt idx="257">
                  <c:v>271</c:v>
                </c:pt>
                <c:pt idx="258">
                  <c:v>263.39999999999998</c:v>
                </c:pt>
                <c:pt idx="259">
                  <c:v>259.60000000000002</c:v>
                </c:pt>
                <c:pt idx="260">
                  <c:v>258</c:v>
                </c:pt>
                <c:pt idx="261">
                  <c:v>256.89999999999998</c:v>
                </c:pt>
                <c:pt idx="262">
                  <c:v>254.7</c:v>
                </c:pt>
                <c:pt idx="263">
                  <c:v>254.8</c:v>
                </c:pt>
                <c:pt idx="264">
                  <c:v>245.2</c:v>
                </c:pt>
                <c:pt idx="265">
                  <c:v>248.5</c:v>
                </c:pt>
                <c:pt idx="266">
                  <c:v>249.1</c:v>
                </c:pt>
                <c:pt idx="267">
                  <c:v>241.2</c:v>
                </c:pt>
                <c:pt idx="268">
                  <c:v>244.1</c:v>
                </c:pt>
                <c:pt idx="269">
                  <c:v>235.6</c:v>
                </c:pt>
                <c:pt idx="270">
                  <c:v>233.6</c:v>
                </c:pt>
                <c:pt idx="271">
                  <c:v>227.4</c:v>
                </c:pt>
                <c:pt idx="272">
                  <c:v>233.9</c:v>
                </c:pt>
                <c:pt idx="273">
                  <c:v>235.6</c:v>
                </c:pt>
                <c:pt idx="274">
                  <c:v>234.9</c:v>
                </c:pt>
                <c:pt idx="275">
                  <c:v>221.1</c:v>
                </c:pt>
                <c:pt idx="276">
                  <c:v>217.5</c:v>
                </c:pt>
                <c:pt idx="277">
                  <c:v>230.3</c:v>
                </c:pt>
                <c:pt idx="278">
                  <c:v>214.1</c:v>
                </c:pt>
                <c:pt idx="279">
                  <c:v>214.6</c:v>
                </c:pt>
                <c:pt idx="280">
                  <c:v>238.1</c:v>
                </c:pt>
                <c:pt idx="281">
                  <c:v>208.1</c:v>
                </c:pt>
                <c:pt idx="282">
                  <c:v>206.9</c:v>
                </c:pt>
                <c:pt idx="283">
                  <c:v>202.6</c:v>
                </c:pt>
                <c:pt idx="284">
                  <c:v>216.8</c:v>
                </c:pt>
                <c:pt idx="285">
                  <c:v>207.1</c:v>
                </c:pt>
                <c:pt idx="286">
                  <c:v>210</c:v>
                </c:pt>
                <c:pt idx="287">
                  <c:v>201.4</c:v>
                </c:pt>
                <c:pt idx="288">
                  <c:v>216.2</c:v>
                </c:pt>
                <c:pt idx="289">
                  <c:v>212.5</c:v>
                </c:pt>
                <c:pt idx="290">
                  <c:v>202.8</c:v>
                </c:pt>
                <c:pt idx="291">
                  <c:v>191.9</c:v>
                </c:pt>
                <c:pt idx="292">
                  <c:v>203.7</c:v>
                </c:pt>
                <c:pt idx="293">
                  <c:v>205.3</c:v>
                </c:pt>
                <c:pt idx="294">
                  <c:v>194.8</c:v>
                </c:pt>
                <c:pt idx="295">
                  <c:v>204.6</c:v>
                </c:pt>
                <c:pt idx="296">
                  <c:v>203.4</c:v>
                </c:pt>
                <c:pt idx="297">
                  <c:v>190.9</c:v>
                </c:pt>
                <c:pt idx="298">
                  <c:v>199.5</c:v>
                </c:pt>
                <c:pt idx="299">
                  <c:v>189.2</c:v>
                </c:pt>
                <c:pt idx="300">
                  <c:v>183.6</c:v>
                </c:pt>
                <c:pt idx="301">
                  <c:v>195.6</c:v>
                </c:pt>
                <c:pt idx="302">
                  <c:v>194.6</c:v>
                </c:pt>
                <c:pt idx="303">
                  <c:v>188.4</c:v>
                </c:pt>
                <c:pt idx="304">
                  <c:v>186.9</c:v>
                </c:pt>
                <c:pt idx="305">
                  <c:v>200.6</c:v>
                </c:pt>
                <c:pt idx="306">
                  <c:v>193.9</c:v>
                </c:pt>
                <c:pt idx="307">
                  <c:v>190.9</c:v>
                </c:pt>
                <c:pt idx="308">
                  <c:v>189.3</c:v>
                </c:pt>
                <c:pt idx="309">
                  <c:v>186.5</c:v>
                </c:pt>
                <c:pt idx="310">
                  <c:v>180.7</c:v>
                </c:pt>
                <c:pt idx="311">
                  <c:v>187</c:v>
                </c:pt>
                <c:pt idx="312">
                  <c:v>185.8</c:v>
                </c:pt>
                <c:pt idx="313">
                  <c:v>176.2</c:v>
                </c:pt>
                <c:pt idx="314">
                  <c:v>181.3</c:v>
                </c:pt>
                <c:pt idx="315">
                  <c:v>176.8</c:v>
                </c:pt>
                <c:pt idx="316">
                  <c:v>173.4</c:v>
                </c:pt>
                <c:pt idx="317">
                  <c:v>172.1</c:v>
                </c:pt>
                <c:pt idx="318">
                  <c:v>175.7</c:v>
                </c:pt>
                <c:pt idx="319">
                  <c:v>176</c:v>
                </c:pt>
                <c:pt idx="320">
                  <c:v>168</c:v>
                </c:pt>
                <c:pt idx="321">
                  <c:v>167.3</c:v>
                </c:pt>
                <c:pt idx="322">
                  <c:v>178.5</c:v>
                </c:pt>
                <c:pt idx="323">
                  <c:v>171.7</c:v>
                </c:pt>
                <c:pt idx="324">
                  <c:v>178.7</c:v>
                </c:pt>
                <c:pt idx="325">
                  <c:v>169.4</c:v>
                </c:pt>
                <c:pt idx="326">
                  <c:v>175.7</c:v>
                </c:pt>
                <c:pt idx="327">
                  <c:v>167.5</c:v>
                </c:pt>
                <c:pt idx="328">
                  <c:v>162.4</c:v>
                </c:pt>
                <c:pt idx="329">
                  <c:v>164.7</c:v>
                </c:pt>
                <c:pt idx="330">
                  <c:v>163</c:v>
                </c:pt>
                <c:pt idx="331">
                  <c:v>160.6</c:v>
                </c:pt>
                <c:pt idx="332">
                  <c:v>164.7</c:v>
                </c:pt>
                <c:pt idx="333">
                  <c:v>160.69999999999999</c:v>
                </c:pt>
                <c:pt idx="334">
                  <c:v>164.8</c:v>
                </c:pt>
                <c:pt idx="335">
                  <c:v>160.6</c:v>
                </c:pt>
                <c:pt idx="336">
                  <c:v>145.9</c:v>
                </c:pt>
                <c:pt idx="337">
                  <c:v>156</c:v>
                </c:pt>
                <c:pt idx="338">
                  <c:v>156.6</c:v>
                </c:pt>
                <c:pt idx="339">
                  <c:v>156.1</c:v>
                </c:pt>
                <c:pt idx="340">
                  <c:v>161.19999999999999</c:v>
                </c:pt>
                <c:pt idx="341">
                  <c:v>154.30000000000001</c:v>
                </c:pt>
                <c:pt idx="342">
                  <c:v>154.1</c:v>
                </c:pt>
                <c:pt idx="343">
                  <c:v>159</c:v>
                </c:pt>
                <c:pt idx="344">
                  <c:v>154.5</c:v>
                </c:pt>
                <c:pt idx="345">
                  <c:v>148.80000000000001</c:v>
                </c:pt>
                <c:pt idx="346">
                  <c:v>147.30000000000001</c:v>
                </c:pt>
                <c:pt idx="347">
                  <c:v>149.19999999999999</c:v>
                </c:pt>
                <c:pt idx="348">
                  <c:v>148.19999999999999</c:v>
                </c:pt>
                <c:pt idx="349">
                  <c:v>148.19999999999999</c:v>
                </c:pt>
                <c:pt idx="350">
                  <c:v>148.80000000000001</c:v>
                </c:pt>
                <c:pt idx="351">
                  <c:v>140.80000000000001</c:v>
                </c:pt>
                <c:pt idx="352">
                  <c:v>150.80000000000001</c:v>
                </c:pt>
                <c:pt idx="353">
                  <c:v>145.6</c:v>
                </c:pt>
                <c:pt idx="354">
                  <c:v>145.19999999999999</c:v>
                </c:pt>
                <c:pt idx="355">
                  <c:v>143.9</c:v>
                </c:pt>
                <c:pt idx="356">
                  <c:v>138</c:v>
                </c:pt>
                <c:pt idx="357">
                  <c:v>144.69999999999999</c:v>
                </c:pt>
                <c:pt idx="358">
                  <c:v>138.30000000000001</c:v>
                </c:pt>
                <c:pt idx="359">
                  <c:v>140.69999999999999</c:v>
                </c:pt>
                <c:pt idx="360">
                  <c:v>140</c:v>
                </c:pt>
                <c:pt idx="361">
                  <c:v>134.69999999999999</c:v>
                </c:pt>
                <c:pt idx="362">
                  <c:v>132.6</c:v>
                </c:pt>
                <c:pt idx="363">
                  <c:v>134.9</c:v>
                </c:pt>
                <c:pt idx="364">
                  <c:v>125.6</c:v>
                </c:pt>
                <c:pt idx="365">
                  <c:v>129.1</c:v>
                </c:pt>
                <c:pt idx="366">
                  <c:v>133.5</c:v>
                </c:pt>
                <c:pt idx="367">
                  <c:v>118.9</c:v>
                </c:pt>
                <c:pt idx="368">
                  <c:v>132.5</c:v>
                </c:pt>
                <c:pt idx="369">
                  <c:v>127.1</c:v>
                </c:pt>
                <c:pt idx="370">
                  <c:v>131.5</c:v>
                </c:pt>
                <c:pt idx="371">
                  <c:v>125.6</c:v>
                </c:pt>
                <c:pt idx="372">
                  <c:v>121.3</c:v>
                </c:pt>
                <c:pt idx="373">
                  <c:v>128.5</c:v>
                </c:pt>
                <c:pt idx="374">
                  <c:v>124.7</c:v>
                </c:pt>
                <c:pt idx="375">
                  <c:v>128.4</c:v>
                </c:pt>
                <c:pt idx="376">
                  <c:v>127.4</c:v>
                </c:pt>
                <c:pt idx="377">
                  <c:v>115.7</c:v>
                </c:pt>
                <c:pt idx="378">
                  <c:v>118.1</c:v>
                </c:pt>
                <c:pt idx="379">
                  <c:v>113.7</c:v>
                </c:pt>
                <c:pt idx="380">
                  <c:v>119.3</c:v>
                </c:pt>
                <c:pt idx="381">
                  <c:v>107.3</c:v>
                </c:pt>
                <c:pt idx="382">
                  <c:v>113.2</c:v>
                </c:pt>
                <c:pt idx="383">
                  <c:v>111.7</c:v>
                </c:pt>
                <c:pt idx="384">
                  <c:v>118.7</c:v>
                </c:pt>
                <c:pt idx="385">
                  <c:v>113.7</c:v>
                </c:pt>
                <c:pt idx="386">
                  <c:v>118</c:v>
                </c:pt>
                <c:pt idx="387">
                  <c:v>122.5</c:v>
                </c:pt>
                <c:pt idx="388">
                  <c:v>116.8</c:v>
                </c:pt>
                <c:pt idx="389">
                  <c:v>108.5</c:v>
                </c:pt>
                <c:pt idx="390">
                  <c:v>116</c:v>
                </c:pt>
                <c:pt idx="391">
                  <c:v>108.8</c:v>
                </c:pt>
                <c:pt idx="392">
                  <c:v>107.1</c:v>
                </c:pt>
                <c:pt idx="393">
                  <c:v>110.9</c:v>
                </c:pt>
                <c:pt idx="394">
                  <c:v>116.2</c:v>
                </c:pt>
                <c:pt idx="395">
                  <c:v>115.7</c:v>
                </c:pt>
                <c:pt idx="396">
                  <c:v>111.8</c:v>
                </c:pt>
                <c:pt idx="397">
                  <c:v>108.4</c:v>
                </c:pt>
                <c:pt idx="398">
                  <c:v>109.7</c:v>
                </c:pt>
                <c:pt idx="399">
                  <c:v>108.6</c:v>
                </c:pt>
                <c:pt idx="400">
                  <c:v>123.5</c:v>
                </c:pt>
                <c:pt idx="401">
                  <c:v>116.1</c:v>
                </c:pt>
                <c:pt idx="402">
                  <c:v>118.5</c:v>
                </c:pt>
                <c:pt idx="403">
                  <c:v>113.1</c:v>
                </c:pt>
                <c:pt idx="404">
                  <c:v>111.9</c:v>
                </c:pt>
                <c:pt idx="405">
                  <c:v>114.3</c:v>
                </c:pt>
                <c:pt idx="406">
                  <c:v>100.7</c:v>
                </c:pt>
                <c:pt idx="407">
                  <c:v>110.9</c:v>
                </c:pt>
                <c:pt idx="408">
                  <c:v>114.2</c:v>
                </c:pt>
                <c:pt idx="409">
                  <c:v>103</c:v>
                </c:pt>
                <c:pt idx="410">
                  <c:v>101.1</c:v>
                </c:pt>
                <c:pt idx="411">
                  <c:v>103.1</c:v>
                </c:pt>
                <c:pt idx="412">
                  <c:v>96.1</c:v>
                </c:pt>
                <c:pt idx="413">
                  <c:v>78.2</c:v>
                </c:pt>
                <c:pt idx="414">
                  <c:v>89.3</c:v>
                </c:pt>
                <c:pt idx="415">
                  <c:v>99.9</c:v>
                </c:pt>
                <c:pt idx="416">
                  <c:v>94.8</c:v>
                </c:pt>
                <c:pt idx="417">
                  <c:v>94.2</c:v>
                </c:pt>
                <c:pt idx="418">
                  <c:v>92.3</c:v>
                </c:pt>
                <c:pt idx="419">
                  <c:v>101.2</c:v>
                </c:pt>
                <c:pt idx="420">
                  <c:v>87.4</c:v>
                </c:pt>
                <c:pt idx="421">
                  <c:v>92.9</c:v>
                </c:pt>
                <c:pt idx="422">
                  <c:v>91</c:v>
                </c:pt>
                <c:pt idx="423">
                  <c:v>86.7</c:v>
                </c:pt>
                <c:pt idx="424">
                  <c:v>95.5</c:v>
                </c:pt>
                <c:pt idx="425">
                  <c:v>76.400000000000006</c:v>
                </c:pt>
                <c:pt idx="426">
                  <c:v>94</c:v>
                </c:pt>
                <c:pt idx="427">
                  <c:v>85</c:v>
                </c:pt>
                <c:pt idx="428">
                  <c:v>87.7</c:v>
                </c:pt>
                <c:pt idx="429">
                  <c:v>89.3</c:v>
                </c:pt>
                <c:pt idx="430">
                  <c:v>80.7</c:v>
                </c:pt>
                <c:pt idx="431">
                  <c:v>82</c:v>
                </c:pt>
                <c:pt idx="432">
                  <c:v>90.8</c:v>
                </c:pt>
                <c:pt idx="433">
                  <c:v>80.099999999999994</c:v>
                </c:pt>
                <c:pt idx="434">
                  <c:v>75.900000000000006</c:v>
                </c:pt>
                <c:pt idx="435">
                  <c:v>90.1</c:v>
                </c:pt>
                <c:pt idx="436">
                  <c:v>93.8</c:v>
                </c:pt>
                <c:pt idx="437">
                  <c:v>88.8</c:v>
                </c:pt>
                <c:pt idx="438">
                  <c:v>91.1</c:v>
                </c:pt>
                <c:pt idx="439">
                  <c:v>96.4</c:v>
                </c:pt>
                <c:pt idx="440">
                  <c:v>78.2</c:v>
                </c:pt>
                <c:pt idx="441">
                  <c:v>92.3</c:v>
                </c:pt>
                <c:pt idx="442">
                  <c:v>86</c:v>
                </c:pt>
                <c:pt idx="443">
                  <c:v>85.5</c:v>
                </c:pt>
                <c:pt idx="444">
                  <c:v>92.8</c:v>
                </c:pt>
                <c:pt idx="445">
                  <c:v>91.5</c:v>
                </c:pt>
                <c:pt idx="446">
                  <c:v>77.5</c:v>
                </c:pt>
                <c:pt idx="447">
                  <c:v>77.3</c:v>
                </c:pt>
                <c:pt idx="448">
                  <c:v>83.1</c:v>
                </c:pt>
                <c:pt idx="449">
                  <c:v>75.7</c:v>
                </c:pt>
                <c:pt idx="450">
                  <c:v>85</c:v>
                </c:pt>
                <c:pt idx="451">
                  <c:v>85.6</c:v>
                </c:pt>
                <c:pt idx="452">
                  <c:v>80</c:v>
                </c:pt>
                <c:pt idx="453">
                  <c:v>80.5</c:v>
                </c:pt>
                <c:pt idx="454">
                  <c:v>91</c:v>
                </c:pt>
                <c:pt idx="455">
                  <c:v>78.7</c:v>
                </c:pt>
                <c:pt idx="456">
                  <c:v>94.9</c:v>
                </c:pt>
                <c:pt idx="457">
                  <c:v>91.3</c:v>
                </c:pt>
                <c:pt idx="458">
                  <c:v>79</c:v>
                </c:pt>
                <c:pt idx="459">
                  <c:v>91.7</c:v>
                </c:pt>
                <c:pt idx="460">
                  <c:v>89.8</c:v>
                </c:pt>
                <c:pt idx="461">
                  <c:v>94.1</c:v>
                </c:pt>
                <c:pt idx="462">
                  <c:v>88</c:v>
                </c:pt>
                <c:pt idx="463">
                  <c:v>85.1</c:v>
                </c:pt>
                <c:pt idx="464">
                  <c:v>78.599999999999994</c:v>
                </c:pt>
                <c:pt idx="465">
                  <c:v>83.1</c:v>
                </c:pt>
                <c:pt idx="466">
                  <c:v>80.599999999999994</c:v>
                </c:pt>
                <c:pt idx="467">
                  <c:v>84.4</c:v>
                </c:pt>
                <c:pt idx="468">
                  <c:v>79.599999999999994</c:v>
                </c:pt>
                <c:pt idx="469">
                  <c:v>87.2</c:v>
                </c:pt>
                <c:pt idx="470">
                  <c:v>82.5</c:v>
                </c:pt>
                <c:pt idx="471">
                  <c:v>83</c:v>
                </c:pt>
                <c:pt idx="472">
                  <c:v>84.8</c:v>
                </c:pt>
                <c:pt idx="473">
                  <c:v>81</c:v>
                </c:pt>
                <c:pt idx="474">
                  <c:v>86.3</c:v>
                </c:pt>
                <c:pt idx="475">
                  <c:v>80.8</c:v>
                </c:pt>
                <c:pt idx="476">
                  <c:v>82.7</c:v>
                </c:pt>
                <c:pt idx="477">
                  <c:v>76.599999999999994</c:v>
                </c:pt>
                <c:pt idx="478">
                  <c:v>82.5</c:v>
                </c:pt>
                <c:pt idx="479">
                  <c:v>86</c:v>
                </c:pt>
                <c:pt idx="480">
                  <c:v>75.3</c:v>
                </c:pt>
                <c:pt idx="481">
                  <c:v>81.2</c:v>
                </c:pt>
                <c:pt idx="482">
                  <c:v>81.8</c:v>
                </c:pt>
                <c:pt idx="483">
                  <c:v>79.3</c:v>
                </c:pt>
                <c:pt idx="484">
                  <c:v>81.2</c:v>
                </c:pt>
                <c:pt idx="485">
                  <c:v>89.3</c:v>
                </c:pt>
                <c:pt idx="486">
                  <c:v>86.9</c:v>
                </c:pt>
                <c:pt idx="487">
                  <c:v>82.2</c:v>
                </c:pt>
                <c:pt idx="488">
                  <c:v>78.599999999999994</c:v>
                </c:pt>
                <c:pt idx="489">
                  <c:v>91.1</c:v>
                </c:pt>
                <c:pt idx="490">
                  <c:v>87.7</c:v>
                </c:pt>
                <c:pt idx="491">
                  <c:v>80.099999999999994</c:v>
                </c:pt>
                <c:pt idx="492">
                  <c:v>84.2</c:v>
                </c:pt>
                <c:pt idx="493">
                  <c:v>77.099999999999994</c:v>
                </c:pt>
                <c:pt idx="494">
                  <c:v>80.099999999999994</c:v>
                </c:pt>
                <c:pt idx="495">
                  <c:v>73.5</c:v>
                </c:pt>
                <c:pt idx="496">
                  <c:v>78.7</c:v>
                </c:pt>
                <c:pt idx="497">
                  <c:v>73.5</c:v>
                </c:pt>
                <c:pt idx="498">
                  <c:v>74.8</c:v>
                </c:pt>
                <c:pt idx="499">
                  <c:v>74.099999999999994</c:v>
                </c:pt>
                <c:pt idx="500">
                  <c:v>81.2</c:v>
                </c:pt>
                <c:pt idx="501">
                  <c:v>70</c:v>
                </c:pt>
                <c:pt idx="502">
                  <c:v>72.8</c:v>
                </c:pt>
                <c:pt idx="503">
                  <c:v>72</c:v>
                </c:pt>
                <c:pt idx="504">
                  <c:v>66.7</c:v>
                </c:pt>
                <c:pt idx="505">
                  <c:v>85.4</c:v>
                </c:pt>
                <c:pt idx="506">
                  <c:v>71.2</c:v>
                </c:pt>
                <c:pt idx="507">
                  <c:v>69.099999999999994</c:v>
                </c:pt>
                <c:pt idx="508">
                  <c:v>69.099999999999994</c:v>
                </c:pt>
                <c:pt idx="509">
                  <c:v>71.099999999999994</c:v>
                </c:pt>
                <c:pt idx="510">
                  <c:v>82.1</c:v>
                </c:pt>
                <c:pt idx="511">
                  <c:v>71.5</c:v>
                </c:pt>
                <c:pt idx="512">
                  <c:v>73.8</c:v>
                </c:pt>
                <c:pt idx="513">
                  <c:v>69.5</c:v>
                </c:pt>
                <c:pt idx="514">
                  <c:v>71</c:v>
                </c:pt>
                <c:pt idx="515">
                  <c:v>63.8</c:v>
                </c:pt>
                <c:pt idx="516">
                  <c:v>65.5</c:v>
                </c:pt>
                <c:pt idx="517">
                  <c:v>73.2</c:v>
                </c:pt>
                <c:pt idx="518">
                  <c:v>68.900000000000006</c:v>
                </c:pt>
                <c:pt idx="519">
                  <c:v>63</c:v>
                </c:pt>
                <c:pt idx="520">
                  <c:v>68.900000000000006</c:v>
                </c:pt>
                <c:pt idx="521">
                  <c:v>69.400000000000006</c:v>
                </c:pt>
                <c:pt idx="522">
                  <c:v>76.3</c:v>
                </c:pt>
                <c:pt idx="523">
                  <c:v>65.099999999999994</c:v>
                </c:pt>
                <c:pt idx="524">
                  <c:v>80.3</c:v>
                </c:pt>
                <c:pt idx="525">
                  <c:v>77.2</c:v>
                </c:pt>
                <c:pt idx="526">
                  <c:v>72.2</c:v>
                </c:pt>
                <c:pt idx="527">
                  <c:v>70.2</c:v>
                </c:pt>
                <c:pt idx="528">
                  <c:v>65.400000000000006</c:v>
                </c:pt>
                <c:pt idx="529">
                  <c:v>67</c:v>
                </c:pt>
                <c:pt idx="530">
                  <c:v>64</c:v>
                </c:pt>
                <c:pt idx="531">
                  <c:v>66.8</c:v>
                </c:pt>
                <c:pt idx="532">
                  <c:v>65</c:v>
                </c:pt>
                <c:pt idx="533">
                  <c:v>61.2</c:v>
                </c:pt>
                <c:pt idx="534">
                  <c:v>62.1</c:v>
                </c:pt>
                <c:pt idx="535">
                  <c:v>59.2</c:v>
                </c:pt>
                <c:pt idx="536">
                  <c:v>60.4</c:v>
                </c:pt>
                <c:pt idx="537">
                  <c:v>58.4</c:v>
                </c:pt>
                <c:pt idx="538">
                  <c:v>57.3</c:v>
                </c:pt>
                <c:pt idx="539">
                  <c:v>60.7</c:v>
                </c:pt>
                <c:pt idx="540">
                  <c:v>55.5</c:v>
                </c:pt>
                <c:pt idx="541">
                  <c:v>59.5</c:v>
                </c:pt>
                <c:pt idx="542">
                  <c:v>64.3</c:v>
                </c:pt>
                <c:pt idx="543">
                  <c:v>60.7</c:v>
                </c:pt>
                <c:pt idx="544">
                  <c:v>55.8</c:v>
                </c:pt>
                <c:pt idx="545">
                  <c:v>57.1</c:v>
                </c:pt>
                <c:pt idx="546">
                  <c:v>59.4</c:v>
                </c:pt>
                <c:pt idx="547">
                  <c:v>54.6</c:v>
                </c:pt>
                <c:pt idx="548">
                  <c:v>57.8</c:v>
                </c:pt>
                <c:pt idx="549">
                  <c:v>57.5</c:v>
                </c:pt>
                <c:pt idx="550">
                  <c:v>57.1</c:v>
                </c:pt>
                <c:pt idx="551">
                  <c:v>58.1</c:v>
                </c:pt>
                <c:pt idx="552">
                  <c:v>54</c:v>
                </c:pt>
                <c:pt idx="553">
                  <c:v>56.6</c:v>
                </c:pt>
                <c:pt idx="554">
                  <c:v>51</c:v>
                </c:pt>
                <c:pt idx="555">
                  <c:v>52.4</c:v>
                </c:pt>
                <c:pt idx="556">
                  <c:v>50.7</c:v>
                </c:pt>
                <c:pt idx="557">
                  <c:v>54.9</c:v>
                </c:pt>
                <c:pt idx="558">
                  <c:v>53.3</c:v>
                </c:pt>
                <c:pt idx="559">
                  <c:v>49.9</c:v>
                </c:pt>
                <c:pt idx="560">
                  <c:v>51.1</c:v>
                </c:pt>
                <c:pt idx="561">
                  <c:v>50.5</c:v>
                </c:pt>
                <c:pt idx="562">
                  <c:v>51.6</c:v>
                </c:pt>
                <c:pt idx="563">
                  <c:v>51.9</c:v>
                </c:pt>
                <c:pt idx="564">
                  <c:v>48.6</c:v>
                </c:pt>
                <c:pt idx="565">
                  <c:v>51</c:v>
                </c:pt>
                <c:pt idx="566">
                  <c:v>52.1</c:v>
                </c:pt>
                <c:pt idx="567">
                  <c:v>49.5</c:v>
                </c:pt>
                <c:pt idx="568">
                  <c:v>46.6</c:v>
                </c:pt>
                <c:pt idx="569">
                  <c:v>48.3</c:v>
                </c:pt>
                <c:pt idx="570">
                  <c:v>49.4</c:v>
                </c:pt>
                <c:pt idx="571">
                  <c:v>52.4</c:v>
                </c:pt>
                <c:pt idx="572">
                  <c:v>50.3</c:v>
                </c:pt>
                <c:pt idx="573">
                  <c:v>51.2</c:v>
                </c:pt>
                <c:pt idx="574">
                  <c:v>46.1</c:v>
                </c:pt>
                <c:pt idx="575">
                  <c:v>47</c:v>
                </c:pt>
                <c:pt idx="576">
                  <c:v>49.8</c:v>
                </c:pt>
                <c:pt idx="577">
                  <c:v>48.8</c:v>
                </c:pt>
                <c:pt idx="578">
                  <c:v>49.1</c:v>
                </c:pt>
                <c:pt idx="579">
                  <c:v>49.7</c:v>
                </c:pt>
                <c:pt idx="580">
                  <c:v>48.4</c:v>
                </c:pt>
                <c:pt idx="581">
                  <c:v>51.9</c:v>
                </c:pt>
                <c:pt idx="582">
                  <c:v>46.8</c:v>
                </c:pt>
                <c:pt idx="583">
                  <c:v>50</c:v>
                </c:pt>
                <c:pt idx="584">
                  <c:v>45</c:v>
                </c:pt>
                <c:pt idx="585">
                  <c:v>43.4</c:v>
                </c:pt>
                <c:pt idx="586">
                  <c:v>41.1</c:v>
                </c:pt>
                <c:pt idx="587">
                  <c:v>41.1</c:v>
                </c:pt>
                <c:pt idx="588">
                  <c:v>38.200000000000003</c:v>
                </c:pt>
                <c:pt idx="589">
                  <c:v>39.6</c:v>
                </c:pt>
                <c:pt idx="590">
                  <c:v>38.299999999999997</c:v>
                </c:pt>
                <c:pt idx="591">
                  <c:v>38.6</c:v>
                </c:pt>
                <c:pt idx="592">
                  <c:v>39.299999999999997</c:v>
                </c:pt>
                <c:pt idx="593">
                  <c:v>36.799999999999997</c:v>
                </c:pt>
                <c:pt idx="594">
                  <c:v>37.799999999999997</c:v>
                </c:pt>
                <c:pt idx="595">
                  <c:v>38.5</c:v>
                </c:pt>
                <c:pt idx="596">
                  <c:v>34.5</c:v>
                </c:pt>
                <c:pt idx="597">
                  <c:v>34.5</c:v>
                </c:pt>
                <c:pt idx="598">
                  <c:v>38.6</c:v>
                </c:pt>
                <c:pt idx="599">
                  <c:v>38.9</c:v>
                </c:pt>
                <c:pt idx="600">
                  <c:v>31.8</c:v>
                </c:pt>
                <c:pt idx="601">
                  <c:v>35.4</c:v>
                </c:pt>
                <c:pt idx="602">
                  <c:v>36.4</c:v>
                </c:pt>
                <c:pt idx="603">
                  <c:v>33</c:v>
                </c:pt>
                <c:pt idx="604">
                  <c:v>34.1</c:v>
                </c:pt>
                <c:pt idx="605">
                  <c:v>33.5</c:v>
                </c:pt>
                <c:pt idx="606">
                  <c:v>34</c:v>
                </c:pt>
                <c:pt idx="607">
                  <c:v>30.8</c:v>
                </c:pt>
                <c:pt idx="608">
                  <c:v>37.6</c:v>
                </c:pt>
                <c:pt idx="609">
                  <c:v>31.9</c:v>
                </c:pt>
                <c:pt idx="610">
                  <c:v>34.799999999999997</c:v>
                </c:pt>
                <c:pt idx="611">
                  <c:v>38.9</c:v>
                </c:pt>
                <c:pt idx="612">
                  <c:v>33.200000000000003</c:v>
                </c:pt>
                <c:pt idx="613">
                  <c:v>37.6</c:v>
                </c:pt>
                <c:pt idx="614">
                  <c:v>31.1</c:v>
                </c:pt>
                <c:pt idx="615">
                  <c:v>30.6</c:v>
                </c:pt>
                <c:pt idx="616">
                  <c:v>31.3</c:v>
                </c:pt>
                <c:pt idx="617">
                  <c:v>32.799999999999997</c:v>
                </c:pt>
                <c:pt idx="618">
                  <c:v>34.200000000000003</c:v>
                </c:pt>
                <c:pt idx="619">
                  <c:v>27.9</c:v>
                </c:pt>
                <c:pt idx="620">
                  <c:v>31.3</c:v>
                </c:pt>
                <c:pt idx="621">
                  <c:v>29.4</c:v>
                </c:pt>
                <c:pt idx="622">
                  <c:v>31.1</c:v>
                </c:pt>
                <c:pt idx="623">
                  <c:v>28.2</c:v>
                </c:pt>
                <c:pt idx="624">
                  <c:v>29.6</c:v>
                </c:pt>
                <c:pt idx="625">
                  <c:v>25</c:v>
                </c:pt>
                <c:pt idx="626">
                  <c:v>29.1</c:v>
                </c:pt>
                <c:pt idx="627">
                  <c:v>29.1</c:v>
                </c:pt>
                <c:pt idx="628">
                  <c:v>24.4</c:v>
                </c:pt>
                <c:pt idx="629">
                  <c:v>30.6</c:v>
                </c:pt>
                <c:pt idx="630">
                  <c:v>26</c:v>
                </c:pt>
                <c:pt idx="631">
                  <c:v>24.3</c:v>
                </c:pt>
                <c:pt idx="632">
                  <c:v>23.2</c:v>
                </c:pt>
                <c:pt idx="633">
                  <c:v>24.7</c:v>
                </c:pt>
                <c:pt idx="634">
                  <c:v>27.4</c:v>
                </c:pt>
                <c:pt idx="635">
                  <c:v>24.4</c:v>
                </c:pt>
                <c:pt idx="636">
                  <c:v>23.2</c:v>
                </c:pt>
                <c:pt idx="637">
                  <c:v>26</c:v>
                </c:pt>
                <c:pt idx="638">
                  <c:v>19.100000000000001</c:v>
                </c:pt>
                <c:pt idx="639">
                  <c:v>19.5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6608"/>
        <c:axId val="145437184"/>
      </c:scatterChart>
      <c:valAx>
        <c:axId val="145436608"/>
        <c:scaling>
          <c:orientation val="minMax"/>
          <c:max val="2015"/>
          <c:min val="1955"/>
        </c:scaling>
        <c:delete val="0"/>
        <c:axPos val="b"/>
        <c:majorGridlines>
          <c:spPr>
            <a:ln>
              <a:solidFill>
                <a:srgbClr val="FF3399"/>
              </a:solidFill>
            </a:ln>
          </c:spPr>
        </c:majorGridlines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sz="3200" b="1">
                <a:solidFill>
                  <a:srgbClr val="FF3399"/>
                </a:solidFill>
                <a:latin typeface="Arial" pitchFamily="34" charset="0"/>
                <a:cs typeface="Arial" pitchFamily="34" charset="0"/>
              </a:defRPr>
            </a:pPr>
            <a:endParaRPr lang="fr-FR"/>
          </a:p>
        </c:txPr>
        <c:crossAx val="145437184"/>
        <c:crosses val="autoZero"/>
        <c:crossBetween val="midCat"/>
      </c:valAx>
      <c:valAx>
        <c:axId val="145437184"/>
        <c:scaling>
          <c:orientation val="minMax"/>
          <c:max val="700"/>
        </c:scaling>
        <c:delete val="0"/>
        <c:axPos val="l"/>
        <c:majorGridlines>
          <c:spPr>
            <a:ln>
              <a:solidFill>
                <a:srgbClr val="FF3399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3200" b="1">
                <a:solidFill>
                  <a:srgbClr val="FF3399"/>
                </a:solidFill>
                <a:latin typeface="Arial" pitchFamily="34" charset="0"/>
                <a:cs typeface="Arial" pitchFamily="34" charset="0"/>
              </a:defRPr>
            </a:pPr>
            <a:endParaRPr lang="fr-FR"/>
          </a:p>
        </c:txPr>
        <c:crossAx val="145436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solidFill>
        <a:srgbClr val="FF3399"/>
      </a:solidFill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92828778304678E-2"/>
          <c:y val="2.5879999265826046E-2"/>
          <c:w val="0.9034368378123272"/>
          <c:h val="0.9157245379292623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'Observations D14C vs CO2 '!$B$3</c:f>
              <c:strCache>
                <c:ptCount val="1"/>
                <c:pt idx="0">
                  <c:v>  [CO2] (ppm) MLO lissage 13 mois</c:v>
                </c:pt>
              </c:strCache>
            </c:strRef>
          </c:tx>
          <c:spPr>
            <a:ln w="571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'Observations D14C vs CO2 '!$A$4:$A$60</c:f>
              <c:numCache>
                <c:formatCode>General</c:formatCode>
                <c:ptCount val="57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</c:numCache>
            </c:numRef>
          </c:xVal>
          <c:yVal>
            <c:numRef>
              <c:f>'Observations D14C vs CO2 '!$B$4:$B$60</c:f>
              <c:numCache>
                <c:formatCode>General</c:formatCode>
                <c:ptCount val="57"/>
                <c:pt idx="0">
                  <c:v>315.97000000000003</c:v>
                </c:pt>
                <c:pt idx="1">
                  <c:v>316.91000000000003</c:v>
                </c:pt>
                <c:pt idx="2">
                  <c:v>317.64</c:v>
                </c:pt>
                <c:pt idx="3">
                  <c:v>318.45</c:v>
                </c:pt>
                <c:pt idx="4">
                  <c:v>318.99</c:v>
                </c:pt>
                <c:pt idx="5">
                  <c:v>319.62</c:v>
                </c:pt>
                <c:pt idx="6">
                  <c:v>320.04000000000002</c:v>
                </c:pt>
                <c:pt idx="7">
                  <c:v>321.38</c:v>
                </c:pt>
                <c:pt idx="8">
                  <c:v>322.16000000000003</c:v>
                </c:pt>
                <c:pt idx="9">
                  <c:v>323.04000000000002</c:v>
                </c:pt>
                <c:pt idx="10">
                  <c:v>324.62</c:v>
                </c:pt>
                <c:pt idx="11">
                  <c:v>325.68</c:v>
                </c:pt>
                <c:pt idx="12">
                  <c:v>326.32</c:v>
                </c:pt>
                <c:pt idx="13">
                  <c:v>327.45</c:v>
                </c:pt>
                <c:pt idx="14">
                  <c:v>329.68</c:v>
                </c:pt>
                <c:pt idx="15">
                  <c:v>330.18</c:v>
                </c:pt>
                <c:pt idx="16">
                  <c:v>331.11</c:v>
                </c:pt>
                <c:pt idx="17">
                  <c:v>332.04</c:v>
                </c:pt>
                <c:pt idx="18">
                  <c:v>333.83</c:v>
                </c:pt>
                <c:pt idx="19">
                  <c:v>335.4</c:v>
                </c:pt>
                <c:pt idx="20">
                  <c:v>336.84</c:v>
                </c:pt>
                <c:pt idx="21">
                  <c:v>338.75</c:v>
                </c:pt>
                <c:pt idx="22">
                  <c:v>340.11</c:v>
                </c:pt>
                <c:pt idx="23">
                  <c:v>341.45</c:v>
                </c:pt>
                <c:pt idx="24">
                  <c:v>343.05</c:v>
                </c:pt>
                <c:pt idx="25">
                  <c:v>344.65</c:v>
                </c:pt>
                <c:pt idx="26">
                  <c:v>346.12</c:v>
                </c:pt>
                <c:pt idx="27">
                  <c:v>347.42</c:v>
                </c:pt>
                <c:pt idx="28">
                  <c:v>349.19</c:v>
                </c:pt>
                <c:pt idx="29">
                  <c:v>351.57</c:v>
                </c:pt>
                <c:pt idx="30">
                  <c:v>353.12</c:v>
                </c:pt>
                <c:pt idx="31">
                  <c:v>354.39</c:v>
                </c:pt>
                <c:pt idx="32">
                  <c:v>355.61</c:v>
                </c:pt>
                <c:pt idx="33">
                  <c:v>356.45</c:v>
                </c:pt>
                <c:pt idx="34">
                  <c:v>357.1</c:v>
                </c:pt>
                <c:pt idx="35">
                  <c:v>358.83</c:v>
                </c:pt>
                <c:pt idx="36">
                  <c:v>360.82</c:v>
                </c:pt>
                <c:pt idx="37">
                  <c:v>362.61</c:v>
                </c:pt>
                <c:pt idx="38">
                  <c:v>363.73</c:v>
                </c:pt>
                <c:pt idx="39">
                  <c:v>366.7</c:v>
                </c:pt>
                <c:pt idx="40">
                  <c:v>368.38</c:v>
                </c:pt>
                <c:pt idx="41">
                  <c:v>369.55</c:v>
                </c:pt>
                <c:pt idx="42">
                  <c:v>371.14</c:v>
                </c:pt>
                <c:pt idx="43">
                  <c:v>373.28</c:v>
                </c:pt>
                <c:pt idx="44">
                  <c:v>375.8</c:v>
                </c:pt>
                <c:pt idx="45">
                  <c:v>377.52</c:v>
                </c:pt>
                <c:pt idx="46">
                  <c:v>379.8</c:v>
                </c:pt>
                <c:pt idx="47">
                  <c:v>381.9</c:v>
                </c:pt>
                <c:pt idx="48">
                  <c:v>383.79</c:v>
                </c:pt>
                <c:pt idx="49">
                  <c:v>385.6</c:v>
                </c:pt>
                <c:pt idx="50">
                  <c:v>387.43</c:v>
                </c:pt>
                <c:pt idx="51">
                  <c:v>389.9</c:v>
                </c:pt>
                <c:pt idx="52">
                  <c:v>391.65</c:v>
                </c:pt>
                <c:pt idx="53">
                  <c:v>393.85</c:v>
                </c:pt>
                <c:pt idx="54">
                  <c:v>396.52</c:v>
                </c:pt>
                <c:pt idx="55">
                  <c:v>398.65</c:v>
                </c:pt>
                <c:pt idx="56">
                  <c:v>400.83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8912"/>
        <c:axId val="145439488"/>
      </c:scatterChart>
      <c:scatterChart>
        <c:scatterStyle val="smoothMarker"/>
        <c:varyColors val="0"/>
        <c:ser>
          <c:idx val="1"/>
          <c:order val="1"/>
          <c:tx>
            <c:strRef>
              <c:f>'Observations D14C vs CO2 '!$C$3</c:f>
              <c:strCache>
                <c:ptCount val="1"/>
                <c:pt idx="0">
                  <c:v>cumul anthropique depuis 1958 (ppm)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'Observations D14C vs CO2 '!$A$4:$A$60</c:f>
              <c:numCache>
                <c:formatCode>General</c:formatCode>
                <c:ptCount val="57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</c:numCache>
            </c:numRef>
          </c:xVal>
          <c:yVal>
            <c:numRef>
              <c:f>'Observations D14C vs CO2 '!$C$4:$C$60</c:f>
              <c:numCache>
                <c:formatCode>0.000</c:formatCode>
                <c:ptCount val="57"/>
                <c:pt idx="0">
                  <c:v>1.1575471698113209</c:v>
                </c:pt>
                <c:pt idx="1">
                  <c:v>2.3693396226415091</c:v>
                </c:pt>
                <c:pt idx="2">
                  <c:v>3.5863207547169806</c:v>
                </c:pt>
                <c:pt idx="3">
                  <c:v>4.853301886792452</c:v>
                </c:pt>
                <c:pt idx="4">
                  <c:v>6.189622641509434</c:v>
                </c:pt>
                <c:pt idx="5">
                  <c:v>7.6023584905660382</c:v>
                </c:pt>
                <c:pt idx="6">
                  <c:v>9.0787735849056599</c:v>
                </c:pt>
                <c:pt idx="7">
                  <c:v>10.629716981132075</c:v>
                </c:pt>
                <c:pt idx="8">
                  <c:v>12.230188679245282</c:v>
                </c:pt>
                <c:pt idx="9">
                  <c:v>13.912264150943395</c:v>
                </c:pt>
                <c:pt idx="10">
                  <c:v>15.695283018867924</c:v>
                </c:pt>
                <c:pt idx="11">
                  <c:v>17.60707547169811</c:v>
                </c:pt>
                <c:pt idx="12">
                  <c:v>19.591981132075468</c:v>
                </c:pt>
                <c:pt idx="13">
                  <c:v>21.656132075471696</c:v>
                </c:pt>
                <c:pt idx="14">
                  <c:v>23.832547169811317</c:v>
                </c:pt>
                <c:pt idx="15">
                  <c:v>26.013207547169806</c:v>
                </c:pt>
                <c:pt idx="16">
                  <c:v>28.181132075471691</c:v>
                </c:pt>
                <c:pt idx="17">
                  <c:v>30.4754716981132</c:v>
                </c:pt>
                <c:pt idx="18">
                  <c:v>32.841509433962258</c:v>
                </c:pt>
                <c:pt idx="19">
                  <c:v>35.234905660377351</c:v>
                </c:pt>
                <c:pt idx="20">
                  <c:v>37.761792452830186</c:v>
                </c:pt>
                <c:pt idx="21">
                  <c:v>40.262264150943395</c:v>
                </c:pt>
                <c:pt idx="22">
                  <c:v>42.685849056603772</c:v>
                </c:pt>
                <c:pt idx="23">
                  <c:v>45.088679245283011</c:v>
                </c:pt>
                <c:pt idx="24">
                  <c:v>47.482547169811319</c:v>
                </c:pt>
                <c:pt idx="25">
                  <c:v>49.9627358490566</c:v>
                </c:pt>
                <c:pt idx="26">
                  <c:v>52.517924528301883</c:v>
                </c:pt>
                <c:pt idx="27">
                  <c:v>55.151415094339619</c:v>
                </c:pt>
                <c:pt idx="28">
                  <c:v>57.851886792452824</c:v>
                </c:pt>
                <c:pt idx="29">
                  <c:v>60.651886792452821</c:v>
                </c:pt>
                <c:pt idx="30">
                  <c:v>63.513207547169806</c:v>
                </c:pt>
                <c:pt idx="31">
                  <c:v>66.378301886792457</c:v>
                </c:pt>
                <c:pt idx="32">
                  <c:v>69.275471698113208</c:v>
                </c:pt>
                <c:pt idx="33">
                  <c:v>72.142452830188674</c:v>
                </c:pt>
                <c:pt idx="34">
                  <c:v>75.005660377358481</c:v>
                </c:pt>
                <c:pt idx="35">
                  <c:v>77.917924528301882</c:v>
                </c:pt>
                <c:pt idx="36">
                  <c:v>80.891981132075472</c:v>
                </c:pt>
                <c:pt idx="37">
                  <c:v>83.933490566037747</c:v>
                </c:pt>
                <c:pt idx="38">
                  <c:v>87.025943396226424</c:v>
                </c:pt>
                <c:pt idx="39">
                  <c:v>90.127830188679255</c:v>
                </c:pt>
                <c:pt idx="40">
                  <c:v>93.22264150943397</c:v>
                </c:pt>
                <c:pt idx="41">
                  <c:v>96.398584905660385</c:v>
                </c:pt>
                <c:pt idx="42">
                  <c:v>99.65000000000002</c:v>
                </c:pt>
                <c:pt idx="43">
                  <c:v>102.9490566037736</c:v>
                </c:pt>
                <c:pt idx="44">
                  <c:v>106.42830188679247</c:v>
                </c:pt>
                <c:pt idx="45">
                  <c:v>110.0806603773585</c:v>
                </c:pt>
                <c:pt idx="46">
                  <c:v>113.8740566037736</c:v>
                </c:pt>
                <c:pt idx="47">
                  <c:v>117.80613207547172</c:v>
                </c:pt>
                <c:pt idx="48">
                  <c:v>121.8169811320755</c:v>
                </c:pt>
                <c:pt idx="49">
                  <c:v>125.95660377358493</c:v>
                </c:pt>
                <c:pt idx="50">
                  <c:v>130.05896226415098</c:v>
                </c:pt>
                <c:pt idx="51">
                  <c:v>134.36462264150947</c:v>
                </c:pt>
                <c:pt idx="52">
                  <c:v>138.84716981132078</c:v>
                </c:pt>
                <c:pt idx="53">
                  <c:v>143.40990566037738</c:v>
                </c:pt>
                <c:pt idx="54">
                  <c:v>148.01981132075474</c:v>
                </c:pt>
                <c:pt idx="55">
                  <c:v>152.66839622641513</c:v>
                </c:pt>
                <c:pt idx="56">
                  <c:v>156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'Observations D14C vs CO2 '!$E$3</c:f>
              <c:strCache>
                <c:ptCount val="1"/>
                <c:pt idx="0">
                  <c:v>  22%  du cumul anthropique depuis 1958 (ppm)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'Observations D14C vs CO2 '!$A$4:$A$60</c:f>
              <c:numCache>
                <c:formatCode>General</c:formatCode>
                <c:ptCount val="57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</c:numCache>
            </c:numRef>
          </c:xVal>
          <c:yVal>
            <c:numRef>
              <c:f>'Observations D14C vs CO2 '!$E$4:$E$60</c:f>
              <c:numCache>
                <c:formatCode>General</c:formatCode>
                <c:ptCount val="57"/>
                <c:pt idx="0">
                  <c:v>0.25466037735849062</c:v>
                </c:pt>
                <c:pt idx="1">
                  <c:v>0.52125471698113202</c:v>
                </c:pt>
                <c:pt idx="2">
                  <c:v>0.78899056603773576</c:v>
                </c:pt>
                <c:pt idx="3">
                  <c:v>1.0677264150943395</c:v>
                </c:pt>
                <c:pt idx="4">
                  <c:v>1.3617169811320755</c:v>
                </c:pt>
                <c:pt idx="5">
                  <c:v>1.6725188679245284</c:v>
                </c:pt>
                <c:pt idx="6">
                  <c:v>1.9973301886792452</c:v>
                </c:pt>
                <c:pt idx="7">
                  <c:v>2.3385377358490564</c:v>
                </c:pt>
                <c:pt idx="8">
                  <c:v>2.690641509433962</c:v>
                </c:pt>
                <c:pt idx="9">
                  <c:v>3.0606981132075468</c:v>
                </c:pt>
                <c:pt idx="10">
                  <c:v>3.4529622641509432</c:v>
                </c:pt>
                <c:pt idx="11">
                  <c:v>3.8735566037735842</c:v>
                </c:pt>
                <c:pt idx="12">
                  <c:v>4.3102358490566033</c:v>
                </c:pt>
                <c:pt idx="13">
                  <c:v>4.7643490566037734</c:v>
                </c:pt>
                <c:pt idx="14">
                  <c:v>5.2431603773584898</c:v>
                </c:pt>
                <c:pt idx="15">
                  <c:v>5.7229056603773572</c:v>
                </c:pt>
                <c:pt idx="16">
                  <c:v>6.1998490566037718</c:v>
                </c:pt>
                <c:pt idx="17">
                  <c:v>6.7046037735849042</c:v>
                </c:pt>
                <c:pt idx="18">
                  <c:v>7.2251320754716968</c:v>
                </c:pt>
                <c:pt idx="19">
                  <c:v>7.7516792452830172</c:v>
                </c:pt>
                <c:pt idx="20">
                  <c:v>8.307594339622641</c:v>
                </c:pt>
                <c:pt idx="21">
                  <c:v>8.8576981132075474</c:v>
                </c:pt>
                <c:pt idx="22">
                  <c:v>9.3908867924528305</c:v>
                </c:pt>
                <c:pt idx="23">
                  <c:v>9.9195094339622631</c:v>
                </c:pt>
                <c:pt idx="24">
                  <c:v>10.44616037735849</c:v>
                </c:pt>
                <c:pt idx="25">
                  <c:v>10.991801886792452</c:v>
                </c:pt>
                <c:pt idx="26">
                  <c:v>11.553943396226414</c:v>
                </c:pt>
                <c:pt idx="27">
                  <c:v>12.133311320754716</c:v>
                </c:pt>
                <c:pt idx="28">
                  <c:v>12.727415094339621</c:v>
                </c:pt>
                <c:pt idx="29">
                  <c:v>13.343415094339621</c:v>
                </c:pt>
                <c:pt idx="30">
                  <c:v>13.972905660377357</c:v>
                </c:pt>
                <c:pt idx="31">
                  <c:v>14.60322641509434</c:v>
                </c:pt>
                <c:pt idx="32">
                  <c:v>15.240603773584906</c:v>
                </c:pt>
                <c:pt idx="33">
                  <c:v>15.871339622641509</c:v>
                </c:pt>
                <c:pt idx="34">
                  <c:v>16.501245283018864</c:v>
                </c:pt>
                <c:pt idx="35">
                  <c:v>17.141943396226413</c:v>
                </c:pt>
                <c:pt idx="36">
                  <c:v>17.796235849056604</c:v>
                </c:pt>
                <c:pt idx="37">
                  <c:v>18.465367924528305</c:v>
                </c:pt>
                <c:pt idx="38">
                  <c:v>19.145707547169813</c:v>
                </c:pt>
                <c:pt idx="39">
                  <c:v>19.828122641509434</c:v>
                </c:pt>
                <c:pt idx="40">
                  <c:v>20.508981132075473</c:v>
                </c:pt>
                <c:pt idx="41">
                  <c:v>21.207688679245283</c:v>
                </c:pt>
                <c:pt idx="42">
                  <c:v>21.923000000000005</c:v>
                </c:pt>
                <c:pt idx="43">
                  <c:v>22.648792452830193</c:v>
                </c:pt>
                <c:pt idx="44">
                  <c:v>23.414226415094344</c:v>
                </c:pt>
                <c:pt idx="45">
                  <c:v>24.217745283018871</c:v>
                </c:pt>
                <c:pt idx="46">
                  <c:v>25.052292452830191</c:v>
                </c:pt>
                <c:pt idx="47">
                  <c:v>25.917349056603779</c:v>
                </c:pt>
                <c:pt idx="48">
                  <c:v>26.79973584905661</c:v>
                </c:pt>
                <c:pt idx="49">
                  <c:v>27.710452830188686</c:v>
                </c:pt>
                <c:pt idx="50">
                  <c:v>28.612971698113217</c:v>
                </c:pt>
                <c:pt idx="51">
                  <c:v>29.560216981132083</c:v>
                </c:pt>
                <c:pt idx="52">
                  <c:v>30.546377358490574</c:v>
                </c:pt>
                <c:pt idx="53">
                  <c:v>31.550179245283022</c:v>
                </c:pt>
                <c:pt idx="54">
                  <c:v>32.564358490566043</c:v>
                </c:pt>
                <c:pt idx="55">
                  <c:v>33.587047169811328</c:v>
                </c:pt>
                <c:pt idx="56">
                  <c:v>34.32</c:v>
                </c:pt>
              </c:numCache>
            </c:numRef>
          </c:yVal>
          <c:smooth val="1"/>
        </c:ser>
        <c:ser>
          <c:idx val="5"/>
          <c:order val="3"/>
          <c:tx>
            <c:strRef>
              <c:f>'Observations D14C vs CO2 '!$G$3</c:f>
              <c:strCache>
                <c:ptCount val="1"/>
                <c:pt idx="0">
                  <c:v> Cumul anthropique des 10 années précédentes (ppm)</c:v>
                </c:pt>
              </c:strCache>
            </c:strRef>
          </c:tx>
          <c:spPr>
            <a:ln w="5715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'Observations D14C vs CO2 '!$A$4:$A$60</c:f>
              <c:numCache>
                <c:formatCode>General</c:formatCode>
                <c:ptCount val="57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</c:numCache>
            </c:numRef>
          </c:xVal>
          <c:yVal>
            <c:numRef>
              <c:f>'Observations D14C vs CO2 '!$G$4:$G$60</c:f>
              <c:numCache>
                <c:formatCode>General</c:formatCode>
                <c:ptCount val="57"/>
                <c:pt idx="0">
                  <c:v>1.4622641509433265E-2</c:v>
                </c:pt>
                <c:pt idx="1">
                  <c:v>0.45754716981132049</c:v>
                </c:pt>
                <c:pt idx="2">
                  <c:v>0.84103773584905639</c:v>
                </c:pt>
                <c:pt idx="3">
                  <c:v>1.26132075471698</c:v>
                </c:pt>
                <c:pt idx="4">
                  <c:v>1.7292452830188676</c:v>
                </c:pt>
                <c:pt idx="5">
                  <c:v>2.2622641509433965</c:v>
                </c:pt>
                <c:pt idx="6">
                  <c:v>2.7754716981132077</c:v>
                </c:pt>
                <c:pt idx="7">
                  <c:v>3.2995283018867951</c:v>
                </c:pt>
                <c:pt idx="8">
                  <c:v>3.8292452830188672</c:v>
                </c:pt>
                <c:pt idx="9">
                  <c:v>4.4122641509433969</c:v>
                </c:pt>
                <c:pt idx="10">
                  <c:v>5.0377358490566024</c:v>
                </c:pt>
                <c:pt idx="11">
                  <c:v>5.7377358490566017</c:v>
                </c:pt>
                <c:pt idx="12">
                  <c:v>6.5056603773584918</c:v>
                </c:pt>
                <c:pt idx="13">
                  <c:v>7.3028301886792448</c:v>
                </c:pt>
                <c:pt idx="14">
                  <c:v>8.1429245283018865</c:v>
                </c:pt>
                <c:pt idx="15">
                  <c:v>8.910849056603773</c:v>
                </c:pt>
                <c:pt idx="16">
                  <c:v>9.60235849056604</c:v>
                </c:pt>
                <c:pt idx="17">
                  <c:v>10.345754716981133</c:v>
                </c:pt>
                <c:pt idx="18">
                  <c:v>11.111320754716985</c:v>
                </c:pt>
                <c:pt idx="19">
                  <c:v>11.822641509433961</c:v>
                </c:pt>
                <c:pt idx="20">
                  <c:v>12.566509433962267</c:v>
                </c:pt>
                <c:pt idx="21">
                  <c:v>13.155188679245285</c:v>
                </c:pt>
                <c:pt idx="22">
                  <c:v>13.593867924528304</c:v>
                </c:pt>
                <c:pt idx="23">
                  <c:v>13.932547169811322</c:v>
                </c:pt>
                <c:pt idx="24">
                  <c:v>14.149999999999999</c:v>
                </c:pt>
                <c:pt idx="25">
                  <c:v>14.449528301886794</c:v>
                </c:pt>
                <c:pt idx="26">
                  <c:v>14.836792452830188</c:v>
                </c:pt>
                <c:pt idx="27">
                  <c:v>15.175943396226415</c:v>
                </c:pt>
                <c:pt idx="28">
                  <c:v>15.510377358490569</c:v>
                </c:pt>
                <c:pt idx="29">
                  <c:v>15.916981132075474</c:v>
                </c:pt>
                <c:pt idx="30">
                  <c:v>16.251415094339624</c:v>
                </c:pt>
                <c:pt idx="31">
                  <c:v>16.616037735849059</c:v>
                </c:pt>
                <c:pt idx="32">
                  <c:v>17.089622641509433</c:v>
                </c:pt>
                <c:pt idx="33">
                  <c:v>17.553773584905663</c:v>
                </c:pt>
                <c:pt idx="34">
                  <c:v>18.023113207547169</c:v>
                </c:pt>
                <c:pt idx="35">
                  <c:v>18.455188679245285</c:v>
                </c:pt>
                <c:pt idx="36">
                  <c:v>18.874056603773589</c:v>
                </c:pt>
                <c:pt idx="37">
                  <c:v>19.282075471698118</c:v>
                </c:pt>
                <c:pt idx="38">
                  <c:v>19.674056603773586</c:v>
                </c:pt>
                <c:pt idx="39">
                  <c:v>19.97594339622642</c:v>
                </c:pt>
                <c:pt idx="40">
                  <c:v>20.20943396226415</c:v>
                </c:pt>
                <c:pt idx="41">
                  <c:v>20.520283018867929</c:v>
                </c:pt>
                <c:pt idx="42">
                  <c:v>20.874528301886794</c:v>
                </c:pt>
                <c:pt idx="43">
                  <c:v>21.306603773584907</c:v>
                </c:pt>
                <c:pt idx="44">
                  <c:v>21.922641509433969</c:v>
                </c:pt>
                <c:pt idx="45">
                  <c:v>22.66273584905661</c:v>
                </c:pt>
                <c:pt idx="46">
                  <c:v>23.482075471698117</c:v>
                </c:pt>
                <c:pt idx="47">
                  <c:v>24.372641509433961</c:v>
                </c:pt>
                <c:pt idx="48">
                  <c:v>25.291037735849059</c:v>
                </c:pt>
                <c:pt idx="49">
                  <c:v>26.328773584905662</c:v>
                </c:pt>
                <c:pt idx="50">
                  <c:v>27.336320754716986</c:v>
                </c:pt>
                <c:pt idx="51">
                  <c:v>28.466037735849056</c:v>
                </c:pt>
                <c:pt idx="52">
                  <c:v>29.697169811320755</c:v>
                </c:pt>
                <c:pt idx="53">
                  <c:v>30.96084905660377</c:v>
                </c:pt>
                <c:pt idx="54">
                  <c:v>32.091509433962258</c:v>
                </c:pt>
                <c:pt idx="55">
                  <c:v>33.0877358490566</c:v>
                </c:pt>
                <c:pt idx="56">
                  <c:v>33.994339622641512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76352"/>
        <c:axId val="145440064"/>
      </c:scatterChart>
      <c:valAx>
        <c:axId val="145438912"/>
        <c:scaling>
          <c:orientation val="minMax"/>
          <c:max val="2015"/>
          <c:min val="1955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fr-FR"/>
          </a:p>
        </c:txPr>
        <c:crossAx val="145439488"/>
        <c:crosses val="autoZero"/>
        <c:crossBetween val="midCat"/>
      </c:valAx>
      <c:valAx>
        <c:axId val="145439488"/>
        <c:scaling>
          <c:orientation val="minMax"/>
          <c:max val="415"/>
          <c:min val="31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solidFill>
                  <a:srgbClr val="00B050"/>
                </a:solidFill>
              </a:defRPr>
            </a:pPr>
            <a:endParaRPr lang="fr-FR"/>
          </a:p>
        </c:txPr>
        <c:crossAx val="145438912"/>
        <c:crosses val="autoZero"/>
        <c:crossBetween val="midCat"/>
      </c:valAx>
      <c:valAx>
        <c:axId val="14544006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solidFill>
                  <a:srgbClr val="FF0000"/>
                </a:solidFill>
              </a:defRPr>
            </a:pPr>
            <a:endParaRPr lang="fr-FR"/>
          </a:p>
        </c:txPr>
        <c:crossAx val="146276352"/>
        <c:crosses val="max"/>
        <c:crossBetween val="midCat"/>
      </c:valAx>
      <c:valAx>
        <c:axId val="146276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4400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796727109800629E-2"/>
          <c:y val="1.797423695472215E-2"/>
          <c:w val="0.46540456667351887"/>
          <c:h val="0.40281912328555475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800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050" b="1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92828778304678E-2"/>
          <c:y val="2.5879999265826046E-2"/>
          <c:w val="0.9034368378123272"/>
          <c:h val="0.9157245379292623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'Observations D14C vs CO2 '!$B$3</c:f>
              <c:strCache>
                <c:ptCount val="1"/>
                <c:pt idx="0">
                  <c:v>  [CO2] (ppm) MLO lissage 13 mois</c:v>
                </c:pt>
              </c:strCache>
            </c:strRef>
          </c:tx>
          <c:spPr>
            <a:ln w="571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'Observations D14C vs CO2 '!$A$4:$A$60</c:f>
              <c:numCache>
                <c:formatCode>General</c:formatCode>
                <c:ptCount val="57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</c:numCache>
            </c:numRef>
          </c:xVal>
          <c:yVal>
            <c:numRef>
              <c:f>'Observations D14C vs CO2 '!$B$4:$B$60</c:f>
              <c:numCache>
                <c:formatCode>General</c:formatCode>
                <c:ptCount val="57"/>
                <c:pt idx="0">
                  <c:v>315.97000000000003</c:v>
                </c:pt>
                <c:pt idx="1">
                  <c:v>316.91000000000003</c:v>
                </c:pt>
                <c:pt idx="2">
                  <c:v>317.64</c:v>
                </c:pt>
                <c:pt idx="3">
                  <c:v>318.45</c:v>
                </c:pt>
                <c:pt idx="4">
                  <c:v>318.99</c:v>
                </c:pt>
                <c:pt idx="5">
                  <c:v>319.62</c:v>
                </c:pt>
                <c:pt idx="6">
                  <c:v>320.04000000000002</c:v>
                </c:pt>
                <c:pt idx="7">
                  <c:v>321.38</c:v>
                </c:pt>
                <c:pt idx="8">
                  <c:v>322.16000000000003</c:v>
                </c:pt>
                <c:pt idx="9">
                  <c:v>323.04000000000002</c:v>
                </c:pt>
                <c:pt idx="10">
                  <c:v>324.62</c:v>
                </c:pt>
                <c:pt idx="11">
                  <c:v>325.68</c:v>
                </c:pt>
                <c:pt idx="12">
                  <c:v>326.32</c:v>
                </c:pt>
                <c:pt idx="13">
                  <c:v>327.45</c:v>
                </c:pt>
                <c:pt idx="14">
                  <c:v>329.68</c:v>
                </c:pt>
                <c:pt idx="15">
                  <c:v>330.18</c:v>
                </c:pt>
                <c:pt idx="16">
                  <c:v>331.11</c:v>
                </c:pt>
                <c:pt idx="17">
                  <c:v>332.04</c:v>
                </c:pt>
                <c:pt idx="18">
                  <c:v>333.83</c:v>
                </c:pt>
                <c:pt idx="19">
                  <c:v>335.4</c:v>
                </c:pt>
                <c:pt idx="20">
                  <c:v>336.84</c:v>
                </c:pt>
                <c:pt idx="21">
                  <c:v>338.75</c:v>
                </c:pt>
                <c:pt idx="22">
                  <c:v>340.11</c:v>
                </c:pt>
                <c:pt idx="23">
                  <c:v>341.45</c:v>
                </c:pt>
                <c:pt idx="24">
                  <c:v>343.05</c:v>
                </c:pt>
                <c:pt idx="25">
                  <c:v>344.65</c:v>
                </c:pt>
                <c:pt idx="26">
                  <c:v>346.12</c:v>
                </c:pt>
                <c:pt idx="27">
                  <c:v>347.42</c:v>
                </c:pt>
                <c:pt idx="28">
                  <c:v>349.19</c:v>
                </c:pt>
                <c:pt idx="29">
                  <c:v>351.57</c:v>
                </c:pt>
                <c:pt idx="30">
                  <c:v>353.12</c:v>
                </c:pt>
                <c:pt idx="31">
                  <c:v>354.39</c:v>
                </c:pt>
                <c:pt idx="32">
                  <c:v>355.61</c:v>
                </c:pt>
                <c:pt idx="33">
                  <c:v>356.45</c:v>
                </c:pt>
                <c:pt idx="34">
                  <c:v>357.1</c:v>
                </c:pt>
                <c:pt idx="35">
                  <c:v>358.83</c:v>
                </c:pt>
                <c:pt idx="36">
                  <c:v>360.82</c:v>
                </c:pt>
                <c:pt idx="37">
                  <c:v>362.61</c:v>
                </c:pt>
                <c:pt idx="38">
                  <c:v>363.73</c:v>
                </c:pt>
                <c:pt idx="39">
                  <c:v>366.7</c:v>
                </c:pt>
                <c:pt idx="40">
                  <c:v>368.38</c:v>
                </c:pt>
                <c:pt idx="41">
                  <c:v>369.55</c:v>
                </c:pt>
                <c:pt idx="42">
                  <c:v>371.14</c:v>
                </c:pt>
                <c:pt idx="43">
                  <c:v>373.28</c:v>
                </c:pt>
                <c:pt idx="44">
                  <c:v>375.8</c:v>
                </c:pt>
                <c:pt idx="45">
                  <c:v>377.52</c:v>
                </c:pt>
                <c:pt idx="46">
                  <c:v>379.8</c:v>
                </c:pt>
                <c:pt idx="47">
                  <c:v>381.9</c:v>
                </c:pt>
                <c:pt idx="48">
                  <c:v>383.79</c:v>
                </c:pt>
                <c:pt idx="49">
                  <c:v>385.6</c:v>
                </c:pt>
                <c:pt idx="50">
                  <c:v>387.43</c:v>
                </c:pt>
                <c:pt idx="51">
                  <c:v>389.9</c:v>
                </c:pt>
                <c:pt idx="52">
                  <c:v>391.65</c:v>
                </c:pt>
                <c:pt idx="53">
                  <c:v>393.85</c:v>
                </c:pt>
                <c:pt idx="54">
                  <c:v>396.52</c:v>
                </c:pt>
                <c:pt idx="55">
                  <c:v>398.65</c:v>
                </c:pt>
                <c:pt idx="56">
                  <c:v>400.83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79232"/>
        <c:axId val="146279808"/>
      </c:scatterChart>
      <c:scatterChart>
        <c:scatterStyle val="smoothMarker"/>
        <c:varyColors val="0"/>
        <c:ser>
          <c:idx val="3"/>
          <c:order val="1"/>
          <c:tx>
            <c:strRef>
              <c:f>'Observations D14C vs CO2 '!$E$3</c:f>
              <c:strCache>
                <c:ptCount val="1"/>
                <c:pt idx="0">
                  <c:v>  22%  du cumul anthropique depuis 1958 (ppm)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'Observations D14C vs CO2 '!$A$4:$A$60</c:f>
              <c:numCache>
                <c:formatCode>General</c:formatCode>
                <c:ptCount val="57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</c:numCache>
            </c:numRef>
          </c:xVal>
          <c:yVal>
            <c:numRef>
              <c:f>'Observations D14C vs CO2 '!$E$4:$E$60</c:f>
              <c:numCache>
                <c:formatCode>General</c:formatCode>
                <c:ptCount val="57"/>
                <c:pt idx="0">
                  <c:v>0.25466037735849062</c:v>
                </c:pt>
                <c:pt idx="1">
                  <c:v>0.52125471698113202</c:v>
                </c:pt>
                <c:pt idx="2">
                  <c:v>0.78899056603773576</c:v>
                </c:pt>
                <c:pt idx="3">
                  <c:v>1.0677264150943395</c:v>
                </c:pt>
                <c:pt idx="4">
                  <c:v>1.3617169811320755</c:v>
                </c:pt>
                <c:pt idx="5">
                  <c:v>1.6725188679245284</c:v>
                </c:pt>
                <c:pt idx="6">
                  <c:v>1.9973301886792452</c:v>
                </c:pt>
                <c:pt idx="7">
                  <c:v>2.3385377358490564</c:v>
                </c:pt>
                <c:pt idx="8">
                  <c:v>2.690641509433962</c:v>
                </c:pt>
                <c:pt idx="9">
                  <c:v>3.0606981132075468</c:v>
                </c:pt>
                <c:pt idx="10">
                  <c:v>3.4529622641509432</c:v>
                </c:pt>
                <c:pt idx="11">
                  <c:v>3.8735566037735842</c:v>
                </c:pt>
                <c:pt idx="12">
                  <c:v>4.3102358490566033</c:v>
                </c:pt>
                <c:pt idx="13">
                  <c:v>4.7643490566037734</c:v>
                </c:pt>
                <c:pt idx="14">
                  <c:v>5.2431603773584898</c:v>
                </c:pt>
                <c:pt idx="15">
                  <c:v>5.7229056603773572</c:v>
                </c:pt>
                <c:pt idx="16">
                  <c:v>6.1998490566037718</c:v>
                </c:pt>
                <c:pt idx="17">
                  <c:v>6.7046037735849042</c:v>
                </c:pt>
                <c:pt idx="18">
                  <c:v>7.2251320754716968</c:v>
                </c:pt>
                <c:pt idx="19">
                  <c:v>7.7516792452830172</c:v>
                </c:pt>
                <c:pt idx="20">
                  <c:v>8.307594339622641</c:v>
                </c:pt>
                <c:pt idx="21">
                  <c:v>8.8576981132075474</c:v>
                </c:pt>
                <c:pt idx="22">
                  <c:v>9.3908867924528305</c:v>
                </c:pt>
                <c:pt idx="23">
                  <c:v>9.9195094339622631</c:v>
                </c:pt>
                <c:pt idx="24">
                  <c:v>10.44616037735849</c:v>
                </c:pt>
                <c:pt idx="25">
                  <c:v>10.991801886792452</c:v>
                </c:pt>
                <c:pt idx="26">
                  <c:v>11.553943396226414</c:v>
                </c:pt>
                <c:pt idx="27">
                  <c:v>12.133311320754716</c:v>
                </c:pt>
                <c:pt idx="28">
                  <c:v>12.727415094339621</c:v>
                </c:pt>
                <c:pt idx="29">
                  <c:v>13.343415094339621</c:v>
                </c:pt>
                <c:pt idx="30">
                  <c:v>13.972905660377357</c:v>
                </c:pt>
                <c:pt idx="31">
                  <c:v>14.60322641509434</c:v>
                </c:pt>
                <c:pt idx="32">
                  <c:v>15.240603773584906</c:v>
                </c:pt>
                <c:pt idx="33">
                  <c:v>15.871339622641509</c:v>
                </c:pt>
                <c:pt idx="34">
                  <c:v>16.501245283018864</c:v>
                </c:pt>
                <c:pt idx="35">
                  <c:v>17.141943396226413</c:v>
                </c:pt>
                <c:pt idx="36">
                  <c:v>17.796235849056604</c:v>
                </c:pt>
                <c:pt idx="37">
                  <c:v>18.465367924528305</c:v>
                </c:pt>
                <c:pt idx="38">
                  <c:v>19.145707547169813</c:v>
                </c:pt>
                <c:pt idx="39">
                  <c:v>19.828122641509434</c:v>
                </c:pt>
                <c:pt idx="40">
                  <c:v>20.508981132075473</c:v>
                </c:pt>
                <c:pt idx="41">
                  <c:v>21.207688679245283</c:v>
                </c:pt>
                <c:pt idx="42">
                  <c:v>21.923000000000005</c:v>
                </c:pt>
                <c:pt idx="43">
                  <c:v>22.648792452830193</c:v>
                </c:pt>
                <c:pt idx="44">
                  <c:v>23.414226415094344</c:v>
                </c:pt>
                <c:pt idx="45">
                  <c:v>24.217745283018871</c:v>
                </c:pt>
                <c:pt idx="46">
                  <c:v>25.052292452830191</c:v>
                </c:pt>
                <c:pt idx="47">
                  <c:v>25.917349056603779</c:v>
                </c:pt>
                <c:pt idx="48">
                  <c:v>26.79973584905661</c:v>
                </c:pt>
                <c:pt idx="49">
                  <c:v>27.710452830188686</c:v>
                </c:pt>
                <c:pt idx="50">
                  <c:v>28.612971698113217</c:v>
                </c:pt>
                <c:pt idx="51">
                  <c:v>29.560216981132083</c:v>
                </c:pt>
                <c:pt idx="52">
                  <c:v>30.546377358490574</c:v>
                </c:pt>
                <c:pt idx="53">
                  <c:v>31.550179245283022</c:v>
                </c:pt>
                <c:pt idx="54">
                  <c:v>32.564358490566043</c:v>
                </c:pt>
                <c:pt idx="55">
                  <c:v>33.587047169811328</c:v>
                </c:pt>
                <c:pt idx="56">
                  <c:v>34.32</c:v>
                </c:pt>
              </c:numCache>
            </c:numRef>
          </c:yVal>
          <c:smooth val="1"/>
        </c:ser>
        <c:ser>
          <c:idx val="5"/>
          <c:order val="2"/>
          <c:tx>
            <c:strRef>
              <c:f>'Observations D14C vs CO2 '!$G$3</c:f>
              <c:strCache>
                <c:ptCount val="1"/>
                <c:pt idx="0">
                  <c:v> Cumul anthropique des 10 années précédentes (ppm)</c:v>
                </c:pt>
              </c:strCache>
            </c:strRef>
          </c:tx>
          <c:spPr>
            <a:ln w="5715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'Observations D14C vs CO2 '!$A$4:$A$60</c:f>
              <c:numCache>
                <c:formatCode>General</c:formatCode>
                <c:ptCount val="57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</c:numCache>
            </c:numRef>
          </c:xVal>
          <c:yVal>
            <c:numRef>
              <c:f>'Observations D14C vs CO2 '!$G$4:$G$60</c:f>
              <c:numCache>
                <c:formatCode>General</c:formatCode>
                <c:ptCount val="57"/>
                <c:pt idx="0">
                  <c:v>1.4622641509433265E-2</c:v>
                </c:pt>
                <c:pt idx="1">
                  <c:v>0.45754716981132049</c:v>
                </c:pt>
                <c:pt idx="2">
                  <c:v>0.84103773584905639</c:v>
                </c:pt>
                <c:pt idx="3">
                  <c:v>1.26132075471698</c:v>
                </c:pt>
                <c:pt idx="4">
                  <c:v>1.7292452830188676</c:v>
                </c:pt>
                <c:pt idx="5">
                  <c:v>2.2622641509433965</c:v>
                </c:pt>
                <c:pt idx="6">
                  <c:v>2.7754716981132077</c:v>
                </c:pt>
                <c:pt idx="7">
                  <c:v>3.2995283018867951</c:v>
                </c:pt>
                <c:pt idx="8">
                  <c:v>3.8292452830188672</c:v>
                </c:pt>
                <c:pt idx="9">
                  <c:v>4.4122641509433969</c:v>
                </c:pt>
                <c:pt idx="10">
                  <c:v>5.0377358490566024</c:v>
                </c:pt>
                <c:pt idx="11">
                  <c:v>5.7377358490566017</c:v>
                </c:pt>
                <c:pt idx="12">
                  <c:v>6.5056603773584918</c:v>
                </c:pt>
                <c:pt idx="13">
                  <c:v>7.3028301886792448</c:v>
                </c:pt>
                <c:pt idx="14">
                  <c:v>8.1429245283018865</c:v>
                </c:pt>
                <c:pt idx="15">
                  <c:v>8.910849056603773</c:v>
                </c:pt>
                <c:pt idx="16">
                  <c:v>9.60235849056604</c:v>
                </c:pt>
                <c:pt idx="17">
                  <c:v>10.345754716981133</c:v>
                </c:pt>
                <c:pt idx="18">
                  <c:v>11.111320754716985</c:v>
                </c:pt>
                <c:pt idx="19">
                  <c:v>11.822641509433961</c:v>
                </c:pt>
                <c:pt idx="20">
                  <c:v>12.566509433962267</c:v>
                </c:pt>
                <c:pt idx="21">
                  <c:v>13.155188679245285</c:v>
                </c:pt>
                <c:pt idx="22">
                  <c:v>13.593867924528304</c:v>
                </c:pt>
                <c:pt idx="23">
                  <c:v>13.932547169811322</c:v>
                </c:pt>
                <c:pt idx="24">
                  <c:v>14.149999999999999</c:v>
                </c:pt>
                <c:pt idx="25">
                  <c:v>14.449528301886794</c:v>
                </c:pt>
                <c:pt idx="26">
                  <c:v>14.836792452830188</c:v>
                </c:pt>
                <c:pt idx="27">
                  <c:v>15.175943396226415</c:v>
                </c:pt>
                <c:pt idx="28">
                  <c:v>15.510377358490569</c:v>
                </c:pt>
                <c:pt idx="29">
                  <c:v>15.916981132075474</c:v>
                </c:pt>
                <c:pt idx="30">
                  <c:v>16.251415094339624</c:v>
                </c:pt>
                <c:pt idx="31">
                  <c:v>16.616037735849059</c:v>
                </c:pt>
                <c:pt idx="32">
                  <c:v>17.089622641509433</c:v>
                </c:pt>
                <c:pt idx="33">
                  <c:v>17.553773584905663</c:v>
                </c:pt>
                <c:pt idx="34">
                  <c:v>18.023113207547169</c:v>
                </c:pt>
                <c:pt idx="35">
                  <c:v>18.455188679245285</c:v>
                </c:pt>
                <c:pt idx="36">
                  <c:v>18.874056603773589</c:v>
                </c:pt>
                <c:pt idx="37">
                  <c:v>19.282075471698118</c:v>
                </c:pt>
                <c:pt idx="38">
                  <c:v>19.674056603773586</c:v>
                </c:pt>
                <c:pt idx="39">
                  <c:v>19.97594339622642</c:v>
                </c:pt>
                <c:pt idx="40">
                  <c:v>20.20943396226415</c:v>
                </c:pt>
                <c:pt idx="41">
                  <c:v>20.520283018867929</c:v>
                </c:pt>
                <c:pt idx="42">
                  <c:v>20.874528301886794</c:v>
                </c:pt>
                <c:pt idx="43">
                  <c:v>21.306603773584907</c:v>
                </c:pt>
                <c:pt idx="44">
                  <c:v>21.922641509433969</c:v>
                </c:pt>
                <c:pt idx="45">
                  <c:v>22.66273584905661</c:v>
                </c:pt>
                <c:pt idx="46">
                  <c:v>23.482075471698117</c:v>
                </c:pt>
                <c:pt idx="47">
                  <c:v>24.372641509433961</c:v>
                </c:pt>
                <c:pt idx="48">
                  <c:v>25.291037735849059</c:v>
                </c:pt>
                <c:pt idx="49">
                  <c:v>26.328773584905662</c:v>
                </c:pt>
                <c:pt idx="50">
                  <c:v>27.336320754716986</c:v>
                </c:pt>
                <c:pt idx="51">
                  <c:v>28.466037735849056</c:v>
                </c:pt>
                <c:pt idx="52">
                  <c:v>29.697169811320755</c:v>
                </c:pt>
                <c:pt idx="53">
                  <c:v>30.96084905660377</c:v>
                </c:pt>
                <c:pt idx="54">
                  <c:v>32.091509433962258</c:v>
                </c:pt>
                <c:pt idx="55">
                  <c:v>33.0877358490566</c:v>
                </c:pt>
                <c:pt idx="56">
                  <c:v>33.994339622641512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80960"/>
        <c:axId val="146280384"/>
      </c:scatterChart>
      <c:valAx>
        <c:axId val="146279232"/>
        <c:scaling>
          <c:orientation val="minMax"/>
          <c:max val="2015"/>
          <c:min val="1955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fr-FR"/>
          </a:p>
        </c:txPr>
        <c:crossAx val="146279808"/>
        <c:crosses val="autoZero"/>
        <c:crossBetween val="midCat"/>
      </c:valAx>
      <c:valAx>
        <c:axId val="146279808"/>
        <c:scaling>
          <c:orientation val="minMax"/>
          <c:max val="405"/>
          <c:min val="31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solidFill>
                  <a:srgbClr val="00B050"/>
                </a:solidFill>
              </a:defRPr>
            </a:pPr>
            <a:endParaRPr lang="fr-FR"/>
          </a:p>
        </c:txPr>
        <c:crossAx val="146279232"/>
        <c:crosses val="autoZero"/>
        <c:crossBetween val="midCat"/>
      </c:valAx>
      <c:valAx>
        <c:axId val="146280384"/>
        <c:scaling>
          <c:orientation val="minMax"/>
          <c:max val="9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solidFill>
                  <a:srgbClr val="FF0000"/>
                </a:solidFill>
              </a:defRPr>
            </a:pPr>
            <a:endParaRPr lang="fr-FR"/>
          </a:p>
        </c:txPr>
        <c:crossAx val="146280960"/>
        <c:crosses val="max"/>
        <c:crossBetween val="midCat"/>
      </c:valAx>
      <c:valAx>
        <c:axId val="146280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280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6.7602140839509703E-2"/>
          <c:y val="4.610787338922126E-2"/>
          <c:w val="0.50784675269868518"/>
          <c:h val="0.29555963437902688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800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050" b="1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92828778304678E-2"/>
          <c:y val="2.5879999265826046E-2"/>
          <c:w val="0.9034368378123272"/>
          <c:h val="0.9157245379292623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'Observations D14C vs CO2 '!$B$3</c:f>
              <c:strCache>
                <c:ptCount val="1"/>
                <c:pt idx="0">
                  <c:v>  [CO2] (ppm) MLO lissage 13 mois</c:v>
                </c:pt>
              </c:strCache>
            </c:strRef>
          </c:tx>
          <c:spPr>
            <a:ln w="571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'Observations D14C vs CO2 '!$A$4:$A$60</c:f>
              <c:numCache>
                <c:formatCode>General</c:formatCode>
                <c:ptCount val="57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</c:numCache>
            </c:numRef>
          </c:xVal>
          <c:yVal>
            <c:numRef>
              <c:f>'Observations D14C vs CO2 '!$B$4:$B$60</c:f>
              <c:numCache>
                <c:formatCode>General</c:formatCode>
                <c:ptCount val="57"/>
                <c:pt idx="0">
                  <c:v>315.97000000000003</c:v>
                </c:pt>
                <c:pt idx="1">
                  <c:v>316.91000000000003</c:v>
                </c:pt>
                <c:pt idx="2">
                  <c:v>317.64</c:v>
                </c:pt>
                <c:pt idx="3">
                  <c:v>318.45</c:v>
                </c:pt>
                <c:pt idx="4">
                  <c:v>318.99</c:v>
                </c:pt>
                <c:pt idx="5">
                  <c:v>319.62</c:v>
                </c:pt>
                <c:pt idx="6">
                  <c:v>320.04000000000002</c:v>
                </c:pt>
                <c:pt idx="7">
                  <c:v>321.38</c:v>
                </c:pt>
                <c:pt idx="8">
                  <c:v>322.16000000000003</c:v>
                </c:pt>
                <c:pt idx="9">
                  <c:v>323.04000000000002</c:v>
                </c:pt>
                <c:pt idx="10">
                  <c:v>324.62</c:v>
                </c:pt>
                <c:pt idx="11">
                  <c:v>325.68</c:v>
                </c:pt>
                <c:pt idx="12">
                  <c:v>326.32</c:v>
                </c:pt>
                <c:pt idx="13">
                  <c:v>327.45</c:v>
                </c:pt>
                <c:pt idx="14">
                  <c:v>329.68</c:v>
                </c:pt>
                <c:pt idx="15">
                  <c:v>330.18</c:v>
                </c:pt>
                <c:pt idx="16">
                  <c:v>331.11</c:v>
                </c:pt>
                <c:pt idx="17">
                  <c:v>332.04</c:v>
                </c:pt>
                <c:pt idx="18">
                  <c:v>333.83</c:v>
                </c:pt>
                <c:pt idx="19">
                  <c:v>335.4</c:v>
                </c:pt>
                <c:pt idx="20">
                  <c:v>336.84</c:v>
                </c:pt>
                <c:pt idx="21">
                  <c:v>338.75</c:v>
                </c:pt>
                <c:pt idx="22">
                  <c:v>340.11</c:v>
                </c:pt>
                <c:pt idx="23">
                  <c:v>341.45</c:v>
                </c:pt>
                <c:pt idx="24">
                  <c:v>343.05</c:v>
                </c:pt>
                <c:pt idx="25">
                  <c:v>344.65</c:v>
                </c:pt>
                <c:pt idx="26">
                  <c:v>346.12</c:v>
                </c:pt>
                <c:pt idx="27">
                  <c:v>347.42</c:v>
                </c:pt>
                <c:pt idx="28">
                  <c:v>349.19</c:v>
                </c:pt>
                <c:pt idx="29">
                  <c:v>351.57</c:v>
                </c:pt>
                <c:pt idx="30">
                  <c:v>353.12</c:v>
                </c:pt>
                <c:pt idx="31">
                  <c:v>354.39</c:v>
                </c:pt>
                <c:pt idx="32">
                  <c:v>355.61</c:v>
                </c:pt>
                <c:pt idx="33">
                  <c:v>356.45</c:v>
                </c:pt>
                <c:pt idx="34">
                  <c:v>357.1</c:v>
                </c:pt>
                <c:pt idx="35">
                  <c:v>358.83</c:v>
                </c:pt>
                <c:pt idx="36">
                  <c:v>360.82</c:v>
                </c:pt>
                <c:pt idx="37">
                  <c:v>362.61</c:v>
                </c:pt>
                <c:pt idx="38">
                  <c:v>363.73</c:v>
                </c:pt>
                <c:pt idx="39">
                  <c:v>366.7</c:v>
                </c:pt>
                <c:pt idx="40">
                  <c:v>368.38</c:v>
                </c:pt>
                <c:pt idx="41">
                  <c:v>369.55</c:v>
                </c:pt>
                <c:pt idx="42">
                  <c:v>371.14</c:v>
                </c:pt>
                <c:pt idx="43">
                  <c:v>373.28</c:v>
                </c:pt>
                <c:pt idx="44">
                  <c:v>375.8</c:v>
                </c:pt>
                <c:pt idx="45">
                  <c:v>377.52</c:v>
                </c:pt>
                <c:pt idx="46">
                  <c:v>379.8</c:v>
                </c:pt>
                <c:pt idx="47">
                  <c:v>381.9</c:v>
                </c:pt>
                <c:pt idx="48">
                  <c:v>383.79</c:v>
                </c:pt>
                <c:pt idx="49">
                  <c:v>385.6</c:v>
                </c:pt>
                <c:pt idx="50">
                  <c:v>387.43</c:v>
                </c:pt>
                <c:pt idx="51">
                  <c:v>389.9</c:v>
                </c:pt>
                <c:pt idx="52">
                  <c:v>391.65</c:v>
                </c:pt>
                <c:pt idx="53">
                  <c:v>393.85</c:v>
                </c:pt>
                <c:pt idx="54">
                  <c:v>396.52</c:v>
                </c:pt>
                <c:pt idx="55">
                  <c:v>398.65</c:v>
                </c:pt>
                <c:pt idx="56">
                  <c:v>400.83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83840"/>
        <c:axId val="147603456"/>
      </c:scatterChart>
      <c:scatterChart>
        <c:scatterStyle val="smoothMarker"/>
        <c:varyColors val="0"/>
        <c:ser>
          <c:idx val="3"/>
          <c:order val="1"/>
          <c:tx>
            <c:strRef>
              <c:f>'Observations D14C vs CO2 '!$E$3</c:f>
              <c:strCache>
                <c:ptCount val="1"/>
                <c:pt idx="0">
                  <c:v>  22%  du cumul anthropique depuis 1958 (ppm)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'Observations D14C vs CO2 '!$A$4:$A$60</c:f>
              <c:numCache>
                <c:formatCode>General</c:formatCode>
                <c:ptCount val="57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</c:numCache>
            </c:numRef>
          </c:xVal>
          <c:yVal>
            <c:numRef>
              <c:f>'Observations D14C vs CO2 '!$E$4:$E$60</c:f>
              <c:numCache>
                <c:formatCode>General</c:formatCode>
                <c:ptCount val="57"/>
                <c:pt idx="0">
                  <c:v>0.25466037735849062</c:v>
                </c:pt>
                <c:pt idx="1">
                  <c:v>0.52125471698113202</c:v>
                </c:pt>
                <c:pt idx="2">
                  <c:v>0.78899056603773576</c:v>
                </c:pt>
                <c:pt idx="3">
                  <c:v>1.0677264150943395</c:v>
                </c:pt>
                <c:pt idx="4">
                  <c:v>1.3617169811320755</c:v>
                </c:pt>
                <c:pt idx="5">
                  <c:v>1.6725188679245284</c:v>
                </c:pt>
                <c:pt idx="6">
                  <c:v>1.9973301886792452</c:v>
                </c:pt>
                <c:pt idx="7">
                  <c:v>2.3385377358490564</c:v>
                </c:pt>
                <c:pt idx="8">
                  <c:v>2.690641509433962</c:v>
                </c:pt>
                <c:pt idx="9">
                  <c:v>3.0606981132075468</c:v>
                </c:pt>
                <c:pt idx="10">
                  <c:v>3.4529622641509432</c:v>
                </c:pt>
                <c:pt idx="11">
                  <c:v>3.8735566037735842</c:v>
                </c:pt>
                <c:pt idx="12">
                  <c:v>4.3102358490566033</c:v>
                </c:pt>
                <c:pt idx="13">
                  <c:v>4.7643490566037734</c:v>
                </c:pt>
                <c:pt idx="14">
                  <c:v>5.2431603773584898</c:v>
                </c:pt>
                <c:pt idx="15">
                  <c:v>5.7229056603773572</c:v>
                </c:pt>
                <c:pt idx="16">
                  <c:v>6.1998490566037718</c:v>
                </c:pt>
                <c:pt idx="17">
                  <c:v>6.7046037735849042</c:v>
                </c:pt>
                <c:pt idx="18">
                  <c:v>7.2251320754716968</c:v>
                </c:pt>
                <c:pt idx="19">
                  <c:v>7.7516792452830172</c:v>
                </c:pt>
                <c:pt idx="20">
                  <c:v>8.307594339622641</c:v>
                </c:pt>
                <c:pt idx="21">
                  <c:v>8.8576981132075474</c:v>
                </c:pt>
                <c:pt idx="22">
                  <c:v>9.3908867924528305</c:v>
                </c:pt>
                <c:pt idx="23">
                  <c:v>9.9195094339622631</c:v>
                </c:pt>
                <c:pt idx="24">
                  <c:v>10.44616037735849</c:v>
                </c:pt>
                <c:pt idx="25">
                  <c:v>10.991801886792452</c:v>
                </c:pt>
                <c:pt idx="26">
                  <c:v>11.553943396226414</c:v>
                </c:pt>
                <c:pt idx="27">
                  <c:v>12.133311320754716</c:v>
                </c:pt>
                <c:pt idx="28">
                  <c:v>12.727415094339621</c:v>
                </c:pt>
                <c:pt idx="29">
                  <c:v>13.343415094339621</c:v>
                </c:pt>
                <c:pt idx="30">
                  <c:v>13.972905660377357</c:v>
                </c:pt>
                <c:pt idx="31">
                  <c:v>14.60322641509434</c:v>
                </c:pt>
                <c:pt idx="32">
                  <c:v>15.240603773584906</c:v>
                </c:pt>
                <c:pt idx="33">
                  <c:v>15.871339622641509</c:v>
                </c:pt>
                <c:pt idx="34">
                  <c:v>16.501245283018864</c:v>
                </c:pt>
                <c:pt idx="35">
                  <c:v>17.141943396226413</c:v>
                </c:pt>
                <c:pt idx="36">
                  <c:v>17.796235849056604</c:v>
                </c:pt>
                <c:pt idx="37">
                  <c:v>18.465367924528305</c:v>
                </c:pt>
                <c:pt idx="38">
                  <c:v>19.145707547169813</c:v>
                </c:pt>
                <c:pt idx="39">
                  <c:v>19.828122641509434</c:v>
                </c:pt>
                <c:pt idx="40">
                  <c:v>20.508981132075473</c:v>
                </c:pt>
                <c:pt idx="41">
                  <c:v>21.207688679245283</c:v>
                </c:pt>
                <c:pt idx="42">
                  <c:v>21.923000000000005</c:v>
                </c:pt>
                <c:pt idx="43">
                  <c:v>22.648792452830193</c:v>
                </c:pt>
                <c:pt idx="44">
                  <c:v>23.414226415094344</c:v>
                </c:pt>
                <c:pt idx="45">
                  <c:v>24.217745283018871</c:v>
                </c:pt>
                <c:pt idx="46">
                  <c:v>25.052292452830191</c:v>
                </c:pt>
                <c:pt idx="47">
                  <c:v>25.917349056603779</c:v>
                </c:pt>
                <c:pt idx="48">
                  <c:v>26.79973584905661</c:v>
                </c:pt>
                <c:pt idx="49">
                  <c:v>27.710452830188686</c:v>
                </c:pt>
                <c:pt idx="50">
                  <c:v>28.612971698113217</c:v>
                </c:pt>
                <c:pt idx="51">
                  <c:v>29.560216981132083</c:v>
                </c:pt>
                <c:pt idx="52">
                  <c:v>30.546377358490574</c:v>
                </c:pt>
                <c:pt idx="53">
                  <c:v>31.550179245283022</c:v>
                </c:pt>
                <c:pt idx="54">
                  <c:v>32.564358490566043</c:v>
                </c:pt>
                <c:pt idx="55">
                  <c:v>33.587047169811328</c:v>
                </c:pt>
                <c:pt idx="56">
                  <c:v>34.32</c:v>
                </c:pt>
              </c:numCache>
            </c:numRef>
          </c:yVal>
          <c:smooth val="1"/>
        </c:ser>
        <c:ser>
          <c:idx val="5"/>
          <c:order val="2"/>
          <c:tx>
            <c:strRef>
              <c:f>'Observations D14C vs CO2 '!$G$3</c:f>
              <c:strCache>
                <c:ptCount val="1"/>
                <c:pt idx="0">
                  <c:v> Cumul anthropique des 10 années précédentes (ppm)</c:v>
                </c:pt>
              </c:strCache>
            </c:strRef>
          </c:tx>
          <c:spPr>
            <a:ln w="762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'Observations D14C vs CO2 '!$A$4:$A$60</c:f>
              <c:numCache>
                <c:formatCode>General</c:formatCode>
                <c:ptCount val="57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</c:numCache>
            </c:numRef>
          </c:xVal>
          <c:yVal>
            <c:numRef>
              <c:f>'Observations D14C vs CO2 '!$G$4:$G$60</c:f>
              <c:numCache>
                <c:formatCode>General</c:formatCode>
                <c:ptCount val="57"/>
                <c:pt idx="0">
                  <c:v>1.4622641509433265E-2</c:v>
                </c:pt>
                <c:pt idx="1">
                  <c:v>0.45754716981132049</c:v>
                </c:pt>
                <c:pt idx="2">
                  <c:v>0.84103773584905639</c:v>
                </c:pt>
                <c:pt idx="3">
                  <c:v>1.26132075471698</c:v>
                </c:pt>
                <c:pt idx="4">
                  <c:v>1.7292452830188676</c:v>
                </c:pt>
                <c:pt idx="5">
                  <c:v>2.2622641509433965</c:v>
                </c:pt>
                <c:pt idx="6">
                  <c:v>2.7754716981132077</c:v>
                </c:pt>
                <c:pt idx="7">
                  <c:v>3.2995283018867951</c:v>
                </c:pt>
                <c:pt idx="8">
                  <c:v>3.8292452830188672</c:v>
                </c:pt>
                <c:pt idx="9">
                  <c:v>4.4122641509433969</c:v>
                </c:pt>
                <c:pt idx="10">
                  <c:v>5.0377358490566024</c:v>
                </c:pt>
                <c:pt idx="11">
                  <c:v>5.7377358490566017</c:v>
                </c:pt>
                <c:pt idx="12">
                  <c:v>6.5056603773584918</c:v>
                </c:pt>
                <c:pt idx="13">
                  <c:v>7.3028301886792448</c:v>
                </c:pt>
                <c:pt idx="14">
                  <c:v>8.1429245283018865</c:v>
                </c:pt>
                <c:pt idx="15">
                  <c:v>8.910849056603773</c:v>
                </c:pt>
                <c:pt idx="16">
                  <c:v>9.60235849056604</c:v>
                </c:pt>
                <c:pt idx="17">
                  <c:v>10.345754716981133</c:v>
                </c:pt>
                <c:pt idx="18">
                  <c:v>11.111320754716985</c:v>
                </c:pt>
                <c:pt idx="19">
                  <c:v>11.822641509433961</c:v>
                </c:pt>
                <c:pt idx="20">
                  <c:v>12.566509433962267</c:v>
                </c:pt>
                <c:pt idx="21">
                  <c:v>13.155188679245285</c:v>
                </c:pt>
                <c:pt idx="22">
                  <c:v>13.593867924528304</c:v>
                </c:pt>
                <c:pt idx="23">
                  <c:v>13.932547169811322</c:v>
                </c:pt>
                <c:pt idx="24">
                  <c:v>14.149999999999999</c:v>
                </c:pt>
                <c:pt idx="25">
                  <c:v>14.449528301886794</c:v>
                </c:pt>
                <c:pt idx="26">
                  <c:v>14.836792452830188</c:v>
                </c:pt>
                <c:pt idx="27">
                  <c:v>15.175943396226415</c:v>
                </c:pt>
                <c:pt idx="28">
                  <c:v>15.510377358490569</c:v>
                </c:pt>
                <c:pt idx="29">
                  <c:v>15.916981132075474</c:v>
                </c:pt>
                <c:pt idx="30">
                  <c:v>16.251415094339624</c:v>
                </c:pt>
                <c:pt idx="31">
                  <c:v>16.616037735849059</c:v>
                </c:pt>
                <c:pt idx="32">
                  <c:v>17.089622641509433</c:v>
                </c:pt>
                <c:pt idx="33">
                  <c:v>17.553773584905663</c:v>
                </c:pt>
                <c:pt idx="34">
                  <c:v>18.023113207547169</c:v>
                </c:pt>
                <c:pt idx="35">
                  <c:v>18.455188679245285</c:v>
                </c:pt>
                <c:pt idx="36">
                  <c:v>18.874056603773589</c:v>
                </c:pt>
                <c:pt idx="37">
                  <c:v>19.282075471698118</c:v>
                </c:pt>
                <c:pt idx="38">
                  <c:v>19.674056603773586</c:v>
                </c:pt>
                <c:pt idx="39">
                  <c:v>19.97594339622642</c:v>
                </c:pt>
                <c:pt idx="40">
                  <c:v>20.20943396226415</c:v>
                </c:pt>
                <c:pt idx="41">
                  <c:v>20.520283018867929</c:v>
                </c:pt>
                <c:pt idx="42">
                  <c:v>20.874528301886794</c:v>
                </c:pt>
                <c:pt idx="43">
                  <c:v>21.306603773584907</c:v>
                </c:pt>
                <c:pt idx="44">
                  <c:v>21.922641509433969</c:v>
                </c:pt>
                <c:pt idx="45">
                  <c:v>22.66273584905661</c:v>
                </c:pt>
                <c:pt idx="46">
                  <c:v>23.482075471698117</c:v>
                </c:pt>
                <c:pt idx="47">
                  <c:v>24.372641509433961</c:v>
                </c:pt>
                <c:pt idx="48">
                  <c:v>25.291037735849059</c:v>
                </c:pt>
                <c:pt idx="49">
                  <c:v>26.328773584905662</c:v>
                </c:pt>
                <c:pt idx="50">
                  <c:v>27.336320754716986</c:v>
                </c:pt>
                <c:pt idx="51">
                  <c:v>28.466037735849056</c:v>
                </c:pt>
                <c:pt idx="52">
                  <c:v>29.697169811320755</c:v>
                </c:pt>
                <c:pt idx="53">
                  <c:v>30.96084905660377</c:v>
                </c:pt>
                <c:pt idx="54">
                  <c:v>32.091509433962258</c:v>
                </c:pt>
                <c:pt idx="55">
                  <c:v>33.0877358490566</c:v>
                </c:pt>
                <c:pt idx="56">
                  <c:v>33.994339622641512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604608"/>
        <c:axId val="147604032"/>
      </c:scatterChart>
      <c:valAx>
        <c:axId val="146283840"/>
        <c:scaling>
          <c:orientation val="minMax"/>
          <c:max val="2015"/>
          <c:min val="1955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fr-FR"/>
          </a:p>
        </c:txPr>
        <c:crossAx val="147603456"/>
        <c:crosses val="autoZero"/>
        <c:crossBetween val="midCat"/>
      </c:valAx>
      <c:valAx>
        <c:axId val="147603456"/>
        <c:scaling>
          <c:orientation val="minMax"/>
          <c:max val="405"/>
          <c:min val="31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solidFill>
                  <a:srgbClr val="00B050"/>
                </a:solidFill>
              </a:defRPr>
            </a:pPr>
            <a:endParaRPr lang="fr-FR"/>
          </a:p>
        </c:txPr>
        <c:crossAx val="146283840"/>
        <c:crosses val="autoZero"/>
        <c:crossBetween val="midCat"/>
      </c:valAx>
      <c:valAx>
        <c:axId val="147604032"/>
        <c:scaling>
          <c:orientation val="minMax"/>
          <c:max val="9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solidFill>
                  <a:srgbClr val="FF0000"/>
                </a:solidFill>
              </a:defRPr>
            </a:pPr>
            <a:endParaRPr lang="fr-FR"/>
          </a:p>
        </c:txPr>
        <c:crossAx val="147604608"/>
        <c:crosses val="max"/>
        <c:crossBetween val="midCat"/>
      </c:valAx>
      <c:valAx>
        <c:axId val="147604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604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6.7602140839509703E-2"/>
          <c:y val="4.610787338922126E-2"/>
          <c:w val="0.50784675269868518"/>
          <c:h val="0.29555963437902688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800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050" b="1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3098745431940629E-2"/>
          <c:y val="1.7155933425603922E-2"/>
          <c:w val="0.92546503158397064"/>
          <c:h val="0.9409537018729377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'Observations D14C vs CO2 '!$D$3</c:f>
              <c:strCache>
                <c:ptCount val="1"/>
                <c:pt idx="0">
                  <c:v>  Croissance [CO2] depuis 1958 (ppm)</c:v>
                </c:pt>
              </c:strCache>
            </c:strRef>
          </c:tx>
          <c:spPr>
            <a:ln w="762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'Observations D14C vs CO2 '!$A$4:$A$63</c:f>
              <c:numCache>
                <c:formatCode>General</c:formatCode>
                <c:ptCount val="60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  <c:pt idx="57">
                  <c:v>2016</c:v>
                </c:pt>
                <c:pt idx="58">
                  <c:v>2017</c:v>
                </c:pt>
                <c:pt idx="59">
                  <c:v>2018</c:v>
                </c:pt>
              </c:numCache>
            </c:numRef>
          </c:xVal>
          <c:yVal>
            <c:numRef>
              <c:f>'Observations D14C vs CO2 '!$D$4:$D$63</c:f>
              <c:numCache>
                <c:formatCode>General</c:formatCode>
                <c:ptCount val="60"/>
                <c:pt idx="0">
                  <c:v>0.97000000000002728</c:v>
                </c:pt>
                <c:pt idx="1">
                  <c:v>1.910000000000025</c:v>
                </c:pt>
                <c:pt idx="2">
                  <c:v>2.6399999999999864</c:v>
                </c:pt>
                <c:pt idx="3">
                  <c:v>3.4499999999999886</c:v>
                </c:pt>
                <c:pt idx="4">
                  <c:v>3.9900000000000091</c:v>
                </c:pt>
                <c:pt idx="5">
                  <c:v>4.6200000000000045</c:v>
                </c:pt>
                <c:pt idx="6">
                  <c:v>5.0400000000000205</c:v>
                </c:pt>
                <c:pt idx="7">
                  <c:v>6.3799999999999955</c:v>
                </c:pt>
                <c:pt idx="8">
                  <c:v>7.160000000000025</c:v>
                </c:pt>
                <c:pt idx="9">
                  <c:v>8.0400000000000205</c:v>
                </c:pt>
                <c:pt idx="10">
                  <c:v>9.6200000000000045</c:v>
                </c:pt>
                <c:pt idx="11">
                  <c:v>10.680000000000007</c:v>
                </c:pt>
                <c:pt idx="12">
                  <c:v>11.319999999999993</c:v>
                </c:pt>
                <c:pt idx="13">
                  <c:v>12.449999999999989</c:v>
                </c:pt>
                <c:pt idx="14">
                  <c:v>14.680000000000007</c:v>
                </c:pt>
                <c:pt idx="15">
                  <c:v>15.180000000000007</c:v>
                </c:pt>
                <c:pt idx="16">
                  <c:v>16.110000000000014</c:v>
                </c:pt>
                <c:pt idx="17">
                  <c:v>17.04000000000002</c:v>
                </c:pt>
                <c:pt idx="18">
                  <c:v>18.829999999999984</c:v>
                </c:pt>
                <c:pt idx="19">
                  <c:v>20.399999999999977</c:v>
                </c:pt>
                <c:pt idx="20">
                  <c:v>21.839999999999975</c:v>
                </c:pt>
                <c:pt idx="21">
                  <c:v>23.75</c:v>
                </c:pt>
                <c:pt idx="22">
                  <c:v>25.110000000000014</c:v>
                </c:pt>
                <c:pt idx="23">
                  <c:v>26.449999999999989</c:v>
                </c:pt>
                <c:pt idx="24">
                  <c:v>28.050000000000011</c:v>
                </c:pt>
                <c:pt idx="25">
                  <c:v>29.649999999999977</c:v>
                </c:pt>
                <c:pt idx="26">
                  <c:v>31.120000000000005</c:v>
                </c:pt>
                <c:pt idx="27">
                  <c:v>32.420000000000016</c:v>
                </c:pt>
                <c:pt idx="28">
                  <c:v>34.19</c:v>
                </c:pt>
                <c:pt idx="29">
                  <c:v>36.569999999999993</c:v>
                </c:pt>
                <c:pt idx="30">
                  <c:v>38.120000000000005</c:v>
                </c:pt>
                <c:pt idx="31">
                  <c:v>39.389999999999986</c:v>
                </c:pt>
                <c:pt idx="32">
                  <c:v>40.610000000000014</c:v>
                </c:pt>
                <c:pt idx="33">
                  <c:v>41.449999999999989</c:v>
                </c:pt>
                <c:pt idx="34">
                  <c:v>42.100000000000023</c:v>
                </c:pt>
                <c:pt idx="35">
                  <c:v>43.829999999999984</c:v>
                </c:pt>
                <c:pt idx="36">
                  <c:v>45.819999999999993</c:v>
                </c:pt>
                <c:pt idx="37">
                  <c:v>47.610000000000014</c:v>
                </c:pt>
                <c:pt idx="38">
                  <c:v>48.730000000000018</c:v>
                </c:pt>
                <c:pt idx="39">
                  <c:v>51.699999999999989</c:v>
                </c:pt>
                <c:pt idx="40">
                  <c:v>53.379999999999995</c:v>
                </c:pt>
                <c:pt idx="41">
                  <c:v>54.550000000000011</c:v>
                </c:pt>
                <c:pt idx="42">
                  <c:v>56.139999999999986</c:v>
                </c:pt>
                <c:pt idx="43">
                  <c:v>58.279999999999973</c:v>
                </c:pt>
                <c:pt idx="44">
                  <c:v>60.800000000000011</c:v>
                </c:pt>
                <c:pt idx="45">
                  <c:v>62.519999999999982</c:v>
                </c:pt>
                <c:pt idx="46">
                  <c:v>64.800000000000011</c:v>
                </c:pt>
                <c:pt idx="47">
                  <c:v>66.899999999999977</c:v>
                </c:pt>
                <c:pt idx="48">
                  <c:v>68.79000000000002</c:v>
                </c:pt>
                <c:pt idx="49">
                  <c:v>70.600000000000023</c:v>
                </c:pt>
                <c:pt idx="50">
                  <c:v>72.430000000000007</c:v>
                </c:pt>
                <c:pt idx="51">
                  <c:v>74.899999999999977</c:v>
                </c:pt>
                <c:pt idx="52">
                  <c:v>76.649999999999977</c:v>
                </c:pt>
                <c:pt idx="53">
                  <c:v>78.850000000000023</c:v>
                </c:pt>
                <c:pt idx="54">
                  <c:v>81.519999999999982</c:v>
                </c:pt>
                <c:pt idx="55">
                  <c:v>83.649999999999977</c:v>
                </c:pt>
                <c:pt idx="56">
                  <c:v>85.829999999999984</c:v>
                </c:pt>
              </c:numCache>
            </c:numRef>
          </c:yVal>
          <c:smooth val="1"/>
        </c:ser>
        <c:ser>
          <c:idx val="3"/>
          <c:order val="1"/>
          <c:tx>
            <c:strRef>
              <c:f>'Observations D14C vs CO2 '!$E$3</c:f>
              <c:strCache>
                <c:ptCount val="1"/>
                <c:pt idx="0">
                  <c:v>  22%  du cumul anthropique depuis 1958 (ppm)</c:v>
                </c:pt>
              </c:strCache>
            </c:strRef>
          </c:tx>
          <c:spPr>
            <a:ln w="571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'Observations D14C vs CO2 '!$A$4:$A$63</c:f>
              <c:numCache>
                <c:formatCode>General</c:formatCode>
                <c:ptCount val="60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  <c:pt idx="57">
                  <c:v>2016</c:v>
                </c:pt>
                <c:pt idx="58">
                  <c:v>2017</c:v>
                </c:pt>
                <c:pt idx="59">
                  <c:v>2018</c:v>
                </c:pt>
              </c:numCache>
            </c:numRef>
          </c:xVal>
          <c:yVal>
            <c:numRef>
              <c:f>'Observations D14C vs CO2 '!$E$4:$E$63</c:f>
              <c:numCache>
                <c:formatCode>General</c:formatCode>
                <c:ptCount val="60"/>
                <c:pt idx="0">
                  <c:v>0.25466037735849062</c:v>
                </c:pt>
                <c:pt idx="1">
                  <c:v>0.52125471698113202</c:v>
                </c:pt>
                <c:pt idx="2">
                  <c:v>0.78899056603773576</c:v>
                </c:pt>
                <c:pt idx="3">
                  <c:v>1.0677264150943395</c:v>
                </c:pt>
                <c:pt idx="4">
                  <c:v>1.3617169811320755</c:v>
                </c:pt>
                <c:pt idx="5">
                  <c:v>1.6725188679245284</c:v>
                </c:pt>
                <c:pt idx="6">
                  <c:v>1.9973301886792452</c:v>
                </c:pt>
                <c:pt idx="7">
                  <c:v>2.3385377358490564</c:v>
                </c:pt>
                <c:pt idx="8">
                  <c:v>2.690641509433962</c:v>
                </c:pt>
                <c:pt idx="9">
                  <c:v>3.0606981132075468</c:v>
                </c:pt>
                <c:pt idx="10">
                  <c:v>3.4529622641509432</c:v>
                </c:pt>
                <c:pt idx="11">
                  <c:v>3.8735566037735842</c:v>
                </c:pt>
                <c:pt idx="12">
                  <c:v>4.3102358490566033</c:v>
                </c:pt>
                <c:pt idx="13">
                  <c:v>4.7643490566037734</c:v>
                </c:pt>
                <c:pt idx="14">
                  <c:v>5.2431603773584898</c:v>
                </c:pt>
                <c:pt idx="15">
                  <c:v>5.7229056603773572</c:v>
                </c:pt>
                <c:pt idx="16">
                  <c:v>6.1998490566037718</c:v>
                </c:pt>
                <c:pt idx="17">
                  <c:v>6.7046037735849042</c:v>
                </c:pt>
                <c:pt idx="18">
                  <c:v>7.2251320754716968</c:v>
                </c:pt>
                <c:pt idx="19">
                  <c:v>7.7516792452830172</c:v>
                </c:pt>
                <c:pt idx="20">
                  <c:v>8.307594339622641</c:v>
                </c:pt>
                <c:pt idx="21">
                  <c:v>8.8576981132075474</c:v>
                </c:pt>
                <c:pt idx="22">
                  <c:v>9.3908867924528305</c:v>
                </c:pt>
                <c:pt idx="23">
                  <c:v>9.9195094339622631</c:v>
                </c:pt>
                <c:pt idx="24">
                  <c:v>10.44616037735849</c:v>
                </c:pt>
                <c:pt idx="25">
                  <c:v>10.991801886792452</c:v>
                </c:pt>
                <c:pt idx="26">
                  <c:v>11.553943396226414</c:v>
                </c:pt>
                <c:pt idx="27">
                  <c:v>12.133311320754716</c:v>
                </c:pt>
                <c:pt idx="28">
                  <c:v>12.727415094339621</c:v>
                </c:pt>
                <c:pt idx="29">
                  <c:v>13.343415094339621</c:v>
                </c:pt>
                <c:pt idx="30">
                  <c:v>13.972905660377357</c:v>
                </c:pt>
                <c:pt idx="31">
                  <c:v>14.60322641509434</c:v>
                </c:pt>
                <c:pt idx="32">
                  <c:v>15.240603773584906</c:v>
                </c:pt>
                <c:pt idx="33">
                  <c:v>15.871339622641509</c:v>
                </c:pt>
                <c:pt idx="34">
                  <c:v>16.501245283018864</c:v>
                </c:pt>
                <c:pt idx="35">
                  <c:v>17.141943396226413</c:v>
                </c:pt>
                <c:pt idx="36">
                  <c:v>17.796235849056604</c:v>
                </c:pt>
                <c:pt idx="37">
                  <c:v>18.465367924528305</c:v>
                </c:pt>
                <c:pt idx="38">
                  <c:v>19.145707547169813</c:v>
                </c:pt>
                <c:pt idx="39">
                  <c:v>19.828122641509434</c:v>
                </c:pt>
                <c:pt idx="40">
                  <c:v>20.508981132075473</c:v>
                </c:pt>
                <c:pt idx="41">
                  <c:v>21.207688679245283</c:v>
                </c:pt>
                <c:pt idx="42">
                  <c:v>21.923000000000005</c:v>
                </c:pt>
                <c:pt idx="43">
                  <c:v>22.648792452830193</c:v>
                </c:pt>
                <c:pt idx="44">
                  <c:v>23.414226415094344</c:v>
                </c:pt>
                <c:pt idx="45">
                  <c:v>24.217745283018871</c:v>
                </c:pt>
                <c:pt idx="46">
                  <c:v>25.052292452830191</c:v>
                </c:pt>
                <c:pt idx="47">
                  <c:v>25.917349056603779</c:v>
                </c:pt>
                <c:pt idx="48">
                  <c:v>26.79973584905661</c:v>
                </c:pt>
                <c:pt idx="49">
                  <c:v>27.710452830188686</c:v>
                </c:pt>
                <c:pt idx="50">
                  <c:v>28.612971698113217</c:v>
                </c:pt>
                <c:pt idx="51">
                  <c:v>29.560216981132083</c:v>
                </c:pt>
                <c:pt idx="52">
                  <c:v>30.546377358490574</c:v>
                </c:pt>
                <c:pt idx="53">
                  <c:v>31.550179245283022</c:v>
                </c:pt>
                <c:pt idx="54">
                  <c:v>32.564358490566043</c:v>
                </c:pt>
                <c:pt idx="55">
                  <c:v>33.587047169811328</c:v>
                </c:pt>
                <c:pt idx="56">
                  <c:v>34.32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'Observations D14C vs CO2 '!$F$3</c:f>
              <c:strCache>
                <c:ptCount val="1"/>
                <c:pt idx="0">
                  <c:v> Convolution (ppm)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'Observations D14C vs CO2 '!$A$4:$A$63</c:f>
              <c:numCache>
                <c:formatCode>General</c:formatCode>
                <c:ptCount val="60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  <c:pt idx="57">
                  <c:v>2016</c:v>
                </c:pt>
                <c:pt idx="58">
                  <c:v>2017</c:v>
                </c:pt>
                <c:pt idx="59">
                  <c:v>2018</c:v>
                </c:pt>
              </c:numCache>
            </c:numRef>
          </c:xVal>
          <c:yVal>
            <c:numRef>
              <c:f>'Observations D14C vs CO2 '!$F$4:$F$63</c:f>
              <c:numCache>
                <c:formatCode>General</c:formatCode>
                <c:ptCount val="60"/>
                <c:pt idx="0">
                  <c:v>0</c:v>
                </c:pt>
                <c:pt idx="1">
                  <c:v>1.0990566037735754</c:v>
                </c:pt>
                <c:pt idx="2">
                  <c:v>2.1615700109024432</c:v>
                </c:pt>
                <c:pt idx="3">
                  <c:v>3.1873678206327591</c:v>
                </c:pt>
                <c:pt idx="4">
                  <c:v>4.1314420880250191</c:v>
                </c:pt>
                <c:pt idx="5">
                  <c:v>5.0465056636777827</c:v>
                </c:pt>
                <c:pt idx="6">
                  <c:v>5.9551657847751409</c:v>
                </c:pt>
                <c:pt idx="7">
                  <c:v>6.8657793299766974</c:v>
                </c:pt>
                <c:pt idx="8">
                  <c:v>7.7661569392677823</c:v>
                </c:pt>
                <c:pt idx="9">
                  <c:v>8.6687429033699051</c:v>
                </c:pt>
                <c:pt idx="10">
                  <c:v>9.5490410910118388</c:v>
                </c:pt>
                <c:pt idx="11">
                  <c:v>10.441744145077688</c:v>
                </c:pt>
                <c:pt idx="12">
                  <c:v>11.365783894262783</c:v>
                </c:pt>
                <c:pt idx="13">
                  <c:v>12.346949644624152</c:v>
                </c:pt>
                <c:pt idx="14">
                  <c:v>13.325329781885424</c:v>
                </c:pt>
                <c:pt idx="15">
                  <c:v>14.308026455521791</c:v>
                </c:pt>
                <c:pt idx="16">
                  <c:v>15.328405175242642</c:v>
                </c:pt>
                <c:pt idx="17">
                  <c:v>16.27590531933566</c:v>
                </c:pt>
                <c:pt idx="18">
                  <c:v>17.140588431900515</c:v>
                </c:pt>
                <c:pt idx="19">
                  <c:v>18.069439832478395</c:v>
                </c:pt>
                <c:pt idx="20">
                  <c:v>19.002792048123961</c:v>
                </c:pt>
                <c:pt idx="21">
                  <c:v>19.896561882940563</c:v>
                </c:pt>
                <c:pt idx="22">
                  <c:v>20.860947182789054</c:v>
                </c:pt>
                <c:pt idx="23">
                  <c:v>21.730540354240706</c:v>
                </c:pt>
                <c:pt idx="24">
                  <c:v>22.463723171053395</c:v>
                </c:pt>
                <c:pt idx="25">
                  <c:v>23.128994784960611</c:v>
                </c:pt>
                <c:pt idx="26">
                  <c:v>23.744472888936507</c:v>
                </c:pt>
                <c:pt idx="27">
                  <c:v>24.410138362037547</c:v>
                </c:pt>
                <c:pt idx="28">
                  <c:v>25.110677979093676</c:v>
                </c:pt>
                <c:pt idx="29">
                  <c:v>25.846763625968016</c:v>
                </c:pt>
                <c:pt idx="30">
                  <c:v>26.604411718082407</c:v>
                </c:pt>
                <c:pt idx="31">
                  <c:v>27.414741318231506</c:v>
                </c:pt>
                <c:pt idx="32">
                  <c:v>28.235439674617972</c:v>
                </c:pt>
                <c:pt idx="33">
                  <c:v>29.008552573675235</c:v>
                </c:pt>
                <c:pt idx="34">
                  <c:v>29.766989982374714</c:v>
                </c:pt>
                <c:pt idx="35">
                  <c:v>30.450205882233774</c:v>
                </c:pt>
                <c:pt idx="36">
                  <c:v>31.091552315575136</c:v>
                </c:pt>
                <c:pt idx="37">
                  <c:v>31.747845870902921</c:v>
                </c:pt>
                <c:pt idx="38">
                  <c:v>32.430857652827022</c:v>
                </c:pt>
                <c:pt idx="39">
                  <c:v>33.144274733530565</c:v>
                </c:pt>
                <c:pt idx="40">
                  <c:v>33.869314517065327</c:v>
                </c:pt>
                <c:pt idx="41">
                  <c:v>34.563840349807592</c:v>
                </c:pt>
                <c:pt idx="42">
                  <c:v>35.214365096940845</c:v>
                </c:pt>
                <c:pt idx="43">
                  <c:v>35.913255779863917</c:v>
                </c:pt>
                <c:pt idx="44">
                  <c:v>36.650984696166788</c:v>
                </c:pt>
                <c:pt idx="45">
                  <c:v>37.396715333889574</c:v>
                </c:pt>
                <c:pt idx="46">
                  <c:v>38.282683809706128</c:v>
                </c:pt>
                <c:pt idx="47">
                  <c:v>39.29007233019906</c:v>
                </c:pt>
                <c:pt idx="48">
                  <c:v>40.376803063738727</c:v>
                </c:pt>
                <c:pt idx="49">
                  <c:v>41.534249665075286</c:v>
                </c:pt>
                <c:pt idx="50">
                  <c:v>42.697044745279669</c:v>
                </c:pt>
                <c:pt idx="51">
                  <c:v>43.915431269237544</c:v>
                </c:pt>
                <c:pt idx="52">
                  <c:v>45.019267698470749</c:v>
                </c:pt>
                <c:pt idx="53">
                  <c:v>46.259767577387308</c:v>
                </c:pt>
                <c:pt idx="54">
                  <c:v>47.599338965896699</c:v>
                </c:pt>
                <c:pt idx="55">
                  <c:v>48.93346480603207</c:v>
                </c:pt>
                <c:pt idx="56">
                  <c:v>50.23041983844481</c:v>
                </c:pt>
                <c:pt idx="57">
                  <c:v>51.485737912391031</c:v>
                </c:pt>
                <c:pt idx="58">
                  <c:v>52.719356997191973</c:v>
                </c:pt>
              </c:numCache>
            </c:numRef>
          </c:yVal>
          <c:smooth val="1"/>
        </c:ser>
        <c:ser>
          <c:idx val="5"/>
          <c:order val="3"/>
          <c:tx>
            <c:strRef>
              <c:f>'Observations D14C vs CO2 '!$G$3</c:f>
              <c:strCache>
                <c:ptCount val="1"/>
                <c:pt idx="0">
                  <c:v> Cumul anthropique des 10 années précédentes (ppm)</c:v>
                </c:pt>
              </c:strCache>
            </c:strRef>
          </c:tx>
          <c:spPr>
            <a:ln w="76200"/>
          </c:spPr>
          <c:marker>
            <c:symbol val="none"/>
          </c:marker>
          <c:xVal>
            <c:numRef>
              <c:f>'Observations D14C vs CO2 '!$A$4:$A$63</c:f>
              <c:numCache>
                <c:formatCode>General</c:formatCode>
                <c:ptCount val="60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  <c:pt idx="57">
                  <c:v>2016</c:v>
                </c:pt>
                <c:pt idx="58">
                  <c:v>2017</c:v>
                </c:pt>
                <c:pt idx="59">
                  <c:v>2018</c:v>
                </c:pt>
              </c:numCache>
            </c:numRef>
          </c:xVal>
          <c:yVal>
            <c:numRef>
              <c:f>'Observations D14C vs CO2 '!$G$4:$G$63</c:f>
              <c:numCache>
                <c:formatCode>General</c:formatCode>
                <c:ptCount val="60"/>
                <c:pt idx="0">
                  <c:v>1.4622641509433265E-2</c:v>
                </c:pt>
                <c:pt idx="1">
                  <c:v>0.45754716981132049</c:v>
                </c:pt>
                <c:pt idx="2">
                  <c:v>0.84103773584905639</c:v>
                </c:pt>
                <c:pt idx="3">
                  <c:v>1.26132075471698</c:v>
                </c:pt>
                <c:pt idx="4">
                  <c:v>1.7292452830188676</c:v>
                </c:pt>
                <c:pt idx="5">
                  <c:v>2.2622641509433965</c:v>
                </c:pt>
                <c:pt idx="6">
                  <c:v>2.7754716981132077</c:v>
                </c:pt>
                <c:pt idx="7">
                  <c:v>3.2995283018867951</c:v>
                </c:pt>
                <c:pt idx="8">
                  <c:v>3.8292452830188672</c:v>
                </c:pt>
                <c:pt idx="9">
                  <c:v>4.4122641509433969</c:v>
                </c:pt>
                <c:pt idx="10">
                  <c:v>5.0377358490566024</c:v>
                </c:pt>
                <c:pt idx="11">
                  <c:v>5.7377358490566017</c:v>
                </c:pt>
                <c:pt idx="12">
                  <c:v>6.5056603773584918</c:v>
                </c:pt>
                <c:pt idx="13">
                  <c:v>7.3028301886792448</c:v>
                </c:pt>
                <c:pt idx="14">
                  <c:v>8.1429245283018865</c:v>
                </c:pt>
                <c:pt idx="15">
                  <c:v>8.910849056603773</c:v>
                </c:pt>
                <c:pt idx="16">
                  <c:v>9.60235849056604</c:v>
                </c:pt>
                <c:pt idx="17">
                  <c:v>10.345754716981133</c:v>
                </c:pt>
                <c:pt idx="18">
                  <c:v>11.111320754716985</c:v>
                </c:pt>
                <c:pt idx="19">
                  <c:v>11.822641509433961</c:v>
                </c:pt>
                <c:pt idx="20">
                  <c:v>12.566509433962267</c:v>
                </c:pt>
                <c:pt idx="21">
                  <c:v>13.155188679245285</c:v>
                </c:pt>
                <c:pt idx="22">
                  <c:v>13.593867924528304</c:v>
                </c:pt>
                <c:pt idx="23">
                  <c:v>13.932547169811322</c:v>
                </c:pt>
                <c:pt idx="24">
                  <c:v>14.149999999999999</c:v>
                </c:pt>
                <c:pt idx="25">
                  <c:v>14.449528301886794</c:v>
                </c:pt>
                <c:pt idx="26">
                  <c:v>14.836792452830188</c:v>
                </c:pt>
                <c:pt idx="27">
                  <c:v>15.175943396226415</c:v>
                </c:pt>
                <c:pt idx="28">
                  <c:v>15.510377358490569</c:v>
                </c:pt>
                <c:pt idx="29">
                  <c:v>15.916981132075474</c:v>
                </c:pt>
                <c:pt idx="30">
                  <c:v>16.251415094339624</c:v>
                </c:pt>
                <c:pt idx="31">
                  <c:v>16.616037735849059</c:v>
                </c:pt>
                <c:pt idx="32">
                  <c:v>17.089622641509433</c:v>
                </c:pt>
                <c:pt idx="33">
                  <c:v>17.553773584905663</c:v>
                </c:pt>
                <c:pt idx="34">
                  <c:v>18.023113207547169</c:v>
                </c:pt>
                <c:pt idx="35">
                  <c:v>18.455188679245285</c:v>
                </c:pt>
                <c:pt idx="36">
                  <c:v>18.874056603773589</c:v>
                </c:pt>
                <c:pt idx="37">
                  <c:v>19.282075471698118</c:v>
                </c:pt>
                <c:pt idx="38">
                  <c:v>19.674056603773586</c:v>
                </c:pt>
                <c:pt idx="39">
                  <c:v>19.97594339622642</c:v>
                </c:pt>
                <c:pt idx="40">
                  <c:v>20.20943396226415</c:v>
                </c:pt>
                <c:pt idx="41">
                  <c:v>20.520283018867929</c:v>
                </c:pt>
                <c:pt idx="42">
                  <c:v>20.874528301886794</c:v>
                </c:pt>
                <c:pt idx="43">
                  <c:v>21.306603773584907</c:v>
                </c:pt>
                <c:pt idx="44">
                  <c:v>21.922641509433969</c:v>
                </c:pt>
                <c:pt idx="45">
                  <c:v>22.66273584905661</c:v>
                </c:pt>
                <c:pt idx="46">
                  <c:v>23.482075471698117</c:v>
                </c:pt>
                <c:pt idx="47">
                  <c:v>24.372641509433961</c:v>
                </c:pt>
                <c:pt idx="48">
                  <c:v>25.291037735849059</c:v>
                </c:pt>
                <c:pt idx="49">
                  <c:v>26.328773584905662</c:v>
                </c:pt>
                <c:pt idx="50">
                  <c:v>27.336320754716986</c:v>
                </c:pt>
                <c:pt idx="51">
                  <c:v>28.466037735849056</c:v>
                </c:pt>
                <c:pt idx="52">
                  <c:v>29.697169811320755</c:v>
                </c:pt>
                <c:pt idx="53">
                  <c:v>30.96084905660377</c:v>
                </c:pt>
                <c:pt idx="54">
                  <c:v>32.091509433962258</c:v>
                </c:pt>
                <c:pt idx="55">
                  <c:v>33.0877358490566</c:v>
                </c:pt>
                <c:pt idx="56">
                  <c:v>33.994339622641512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606912"/>
        <c:axId val="147607488"/>
      </c:scatterChart>
      <c:valAx>
        <c:axId val="147606912"/>
        <c:scaling>
          <c:orientation val="minMax"/>
          <c:max val="2015"/>
          <c:min val="1955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000"/>
            </a:pPr>
            <a:endParaRPr lang="fr-FR"/>
          </a:p>
        </c:txPr>
        <c:crossAx val="147607488"/>
        <c:crosses val="autoZero"/>
        <c:crossBetween val="midCat"/>
      </c:valAx>
      <c:valAx>
        <c:axId val="147607488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sz="2400" b="1">
                <a:solidFill>
                  <a:srgbClr val="00B050"/>
                </a:solidFill>
              </a:defRPr>
            </a:pPr>
            <a:endParaRPr lang="fr-FR"/>
          </a:p>
        </c:txPr>
        <c:crossAx val="147606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3.7718481960089909E-2"/>
          <c:y val="3.4976757890492635E-2"/>
          <c:w val="0.5476084717879165"/>
          <c:h val="0.26781113217568631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2400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600" b="1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394725168399875E-2"/>
          <c:y val="3.9606509445099414E-2"/>
          <c:w val="0.91322333696142233"/>
          <c:h val="0.90498246194915499"/>
        </c:manualLayout>
      </c:layout>
      <c:areaChart>
        <c:grouping val="standard"/>
        <c:varyColors val="0"/>
        <c:ser>
          <c:idx val="2"/>
          <c:order val="0"/>
          <c:tx>
            <c:strRef>
              <c:f>'[1]Mesures CO2'!$F$3</c:f>
              <c:strCache>
                <c:ptCount val="1"/>
                <c:pt idx="0">
                  <c:v>Partie naturelle (ppm/an)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30196"/>
              </a:schemeClr>
            </a:solidFill>
            <a:ln w="38100">
              <a:solidFill>
                <a:srgbClr val="C00000"/>
              </a:solidFill>
            </a:ln>
          </c:spPr>
          <c:cat>
            <c:numRef>
              <c:f>'[1]Mesures CO2'!$C$4:$C$446</c:f>
              <c:numCache>
                <c:formatCode>General</c:formatCode>
                <c:ptCount val="443"/>
                <c:pt idx="0">
                  <c:v>1980.0419999999999</c:v>
                </c:pt>
                <c:pt idx="1">
                  <c:v>1980.125</c:v>
                </c:pt>
                <c:pt idx="2">
                  <c:v>1980.2080000000001</c:v>
                </c:pt>
                <c:pt idx="3">
                  <c:v>1980.2919999999999</c:v>
                </c:pt>
                <c:pt idx="4">
                  <c:v>1980.375</c:v>
                </c:pt>
                <c:pt idx="5">
                  <c:v>1980.4580000000001</c:v>
                </c:pt>
                <c:pt idx="6">
                  <c:v>1980.5419999999999</c:v>
                </c:pt>
                <c:pt idx="7">
                  <c:v>1980.625</c:v>
                </c:pt>
                <c:pt idx="8">
                  <c:v>1980.7080000000001</c:v>
                </c:pt>
                <c:pt idx="9">
                  <c:v>1980.7919999999999</c:v>
                </c:pt>
                <c:pt idx="10">
                  <c:v>1980.875</c:v>
                </c:pt>
                <c:pt idx="11">
                  <c:v>1980.9580000000001</c:v>
                </c:pt>
                <c:pt idx="12">
                  <c:v>1981.0419999999999</c:v>
                </c:pt>
                <c:pt idx="13">
                  <c:v>1981.125</c:v>
                </c:pt>
                <c:pt idx="14">
                  <c:v>1981.2080000000001</c:v>
                </c:pt>
                <c:pt idx="15">
                  <c:v>1981.2919999999999</c:v>
                </c:pt>
                <c:pt idx="16">
                  <c:v>1981.375</c:v>
                </c:pt>
                <c:pt idx="17">
                  <c:v>1981.4580000000001</c:v>
                </c:pt>
                <c:pt idx="18">
                  <c:v>1981.5419999999999</c:v>
                </c:pt>
                <c:pt idx="19">
                  <c:v>1981.625</c:v>
                </c:pt>
                <c:pt idx="20">
                  <c:v>1981.7080000000001</c:v>
                </c:pt>
                <c:pt idx="21">
                  <c:v>1981.7919999999999</c:v>
                </c:pt>
                <c:pt idx="22">
                  <c:v>1981.875</c:v>
                </c:pt>
                <c:pt idx="23">
                  <c:v>1981.9580000000001</c:v>
                </c:pt>
                <c:pt idx="24">
                  <c:v>1982.0419999999999</c:v>
                </c:pt>
                <c:pt idx="25">
                  <c:v>1982.125</c:v>
                </c:pt>
                <c:pt idx="26">
                  <c:v>1982.2080000000001</c:v>
                </c:pt>
                <c:pt idx="27">
                  <c:v>1982.2919999999999</c:v>
                </c:pt>
                <c:pt idx="28">
                  <c:v>1982.375</c:v>
                </c:pt>
                <c:pt idx="29">
                  <c:v>1982.4580000000001</c:v>
                </c:pt>
                <c:pt idx="30">
                  <c:v>1982.5419999999999</c:v>
                </c:pt>
                <c:pt idx="31">
                  <c:v>1982.625</c:v>
                </c:pt>
                <c:pt idx="32">
                  <c:v>1982.7080000000001</c:v>
                </c:pt>
                <c:pt idx="33">
                  <c:v>1982.7919999999999</c:v>
                </c:pt>
                <c:pt idx="34">
                  <c:v>1982.875</c:v>
                </c:pt>
                <c:pt idx="35">
                  <c:v>1982.9580000000001</c:v>
                </c:pt>
                <c:pt idx="36">
                  <c:v>1983.0419999999999</c:v>
                </c:pt>
                <c:pt idx="37">
                  <c:v>1983.125</c:v>
                </c:pt>
                <c:pt idx="38">
                  <c:v>1983.2080000000001</c:v>
                </c:pt>
                <c:pt idx="39">
                  <c:v>1983.2919999999999</c:v>
                </c:pt>
                <c:pt idx="40">
                  <c:v>1983.375</c:v>
                </c:pt>
                <c:pt idx="41">
                  <c:v>1983.4580000000001</c:v>
                </c:pt>
                <c:pt idx="42">
                  <c:v>1983.5419999999999</c:v>
                </c:pt>
                <c:pt idx="43">
                  <c:v>1983.625</c:v>
                </c:pt>
                <c:pt idx="44">
                  <c:v>1983.7080000000001</c:v>
                </c:pt>
                <c:pt idx="45">
                  <c:v>1983.7919999999999</c:v>
                </c:pt>
                <c:pt idx="46">
                  <c:v>1983.875</c:v>
                </c:pt>
                <c:pt idx="47">
                  <c:v>1983.9580000000001</c:v>
                </c:pt>
                <c:pt idx="48">
                  <c:v>1984.0419999999999</c:v>
                </c:pt>
                <c:pt idx="49">
                  <c:v>1984.125</c:v>
                </c:pt>
                <c:pt idx="50">
                  <c:v>1984.2080000000001</c:v>
                </c:pt>
                <c:pt idx="51">
                  <c:v>1984.2919999999999</c:v>
                </c:pt>
                <c:pt idx="52">
                  <c:v>1984.375</c:v>
                </c:pt>
                <c:pt idx="53">
                  <c:v>1984.4580000000001</c:v>
                </c:pt>
                <c:pt idx="54">
                  <c:v>1984.5419999999999</c:v>
                </c:pt>
                <c:pt idx="55">
                  <c:v>1984.625</c:v>
                </c:pt>
                <c:pt idx="56">
                  <c:v>1984.7080000000001</c:v>
                </c:pt>
                <c:pt idx="57">
                  <c:v>1984.7919999999999</c:v>
                </c:pt>
                <c:pt idx="58">
                  <c:v>1984.875</c:v>
                </c:pt>
                <c:pt idx="59">
                  <c:v>1984.9580000000001</c:v>
                </c:pt>
                <c:pt idx="60">
                  <c:v>1985.0419999999999</c:v>
                </c:pt>
                <c:pt idx="61">
                  <c:v>1985.125</c:v>
                </c:pt>
                <c:pt idx="62">
                  <c:v>1985.2080000000001</c:v>
                </c:pt>
                <c:pt idx="63">
                  <c:v>1985.2919999999999</c:v>
                </c:pt>
                <c:pt idx="64">
                  <c:v>1985.375</c:v>
                </c:pt>
                <c:pt idx="65">
                  <c:v>1985.4580000000001</c:v>
                </c:pt>
                <c:pt idx="66">
                  <c:v>1985.5419999999999</c:v>
                </c:pt>
                <c:pt idx="67">
                  <c:v>1985.625</c:v>
                </c:pt>
                <c:pt idx="68">
                  <c:v>1985.7080000000001</c:v>
                </c:pt>
                <c:pt idx="69">
                  <c:v>1985.7919999999999</c:v>
                </c:pt>
                <c:pt idx="70">
                  <c:v>1985.875</c:v>
                </c:pt>
                <c:pt idx="71">
                  <c:v>1985.9580000000001</c:v>
                </c:pt>
                <c:pt idx="72">
                  <c:v>1986.0419999999999</c:v>
                </c:pt>
                <c:pt idx="73">
                  <c:v>1986.125</c:v>
                </c:pt>
                <c:pt idx="74">
                  <c:v>1986.2080000000001</c:v>
                </c:pt>
                <c:pt idx="75">
                  <c:v>1986.2919999999999</c:v>
                </c:pt>
                <c:pt idx="76">
                  <c:v>1986.375</c:v>
                </c:pt>
                <c:pt idx="77">
                  <c:v>1986.4580000000001</c:v>
                </c:pt>
                <c:pt idx="78">
                  <c:v>1986.5419999999999</c:v>
                </c:pt>
                <c:pt idx="79">
                  <c:v>1986.625</c:v>
                </c:pt>
                <c:pt idx="80">
                  <c:v>1986.7080000000001</c:v>
                </c:pt>
                <c:pt idx="81">
                  <c:v>1986.7919999999999</c:v>
                </c:pt>
                <c:pt idx="82">
                  <c:v>1986.875</c:v>
                </c:pt>
                <c:pt idx="83">
                  <c:v>1986.9580000000001</c:v>
                </c:pt>
                <c:pt idx="84">
                  <c:v>1987.0419999999999</c:v>
                </c:pt>
                <c:pt idx="85">
                  <c:v>1987.125</c:v>
                </c:pt>
                <c:pt idx="86">
                  <c:v>1987.2080000000001</c:v>
                </c:pt>
                <c:pt idx="87">
                  <c:v>1987.2919999999999</c:v>
                </c:pt>
                <c:pt idx="88">
                  <c:v>1987.375</c:v>
                </c:pt>
                <c:pt idx="89">
                  <c:v>1987.4580000000001</c:v>
                </c:pt>
                <c:pt idx="90">
                  <c:v>1987.5419999999999</c:v>
                </c:pt>
                <c:pt idx="91">
                  <c:v>1987.625</c:v>
                </c:pt>
                <c:pt idx="92">
                  <c:v>1987.7080000000001</c:v>
                </c:pt>
                <c:pt idx="93">
                  <c:v>1987.7919999999999</c:v>
                </c:pt>
                <c:pt idx="94">
                  <c:v>1987.875</c:v>
                </c:pt>
                <c:pt idx="95">
                  <c:v>1987.9580000000001</c:v>
                </c:pt>
                <c:pt idx="96">
                  <c:v>1988.0419999999999</c:v>
                </c:pt>
                <c:pt idx="97">
                  <c:v>1988.125</c:v>
                </c:pt>
                <c:pt idx="98">
                  <c:v>1988.2080000000001</c:v>
                </c:pt>
                <c:pt idx="99">
                  <c:v>1988.2919999999999</c:v>
                </c:pt>
                <c:pt idx="100">
                  <c:v>1988.375</c:v>
                </c:pt>
                <c:pt idx="101">
                  <c:v>1988.4580000000001</c:v>
                </c:pt>
                <c:pt idx="102">
                  <c:v>1988.5419999999999</c:v>
                </c:pt>
                <c:pt idx="103">
                  <c:v>1988.625</c:v>
                </c:pt>
                <c:pt idx="104">
                  <c:v>1988.7080000000001</c:v>
                </c:pt>
                <c:pt idx="105">
                  <c:v>1988.7919999999999</c:v>
                </c:pt>
                <c:pt idx="106">
                  <c:v>1988.875</c:v>
                </c:pt>
                <c:pt idx="107">
                  <c:v>1988.9580000000001</c:v>
                </c:pt>
                <c:pt idx="108">
                  <c:v>1989.0419999999999</c:v>
                </c:pt>
                <c:pt idx="109">
                  <c:v>1989.125</c:v>
                </c:pt>
                <c:pt idx="110">
                  <c:v>1989.2080000000001</c:v>
                </c:pt>
                <c:pt idx="111">
                  <c:v>1989.2919999999999</c:v>
                </c:pt>
                <c:pt idx="112">
                  <c:v>1989.375</c:v>
                </c:pt>
                <c:pt idx="113">
                  <c:v>1989.4580000000001</c:v>
                </c:pt>
                <c:pt idx="114">
                  <c:v>1989.5419999999999</c:v>
                </c:pt>
                <c:pt idx="115">
                  <c:v>1989.625</c:v>
                </c:pt>
                <c:pt idx="116">
                  <c:v>1989.7080000000001</c:v>
                </c:pt>
                <c:pt idx="117">
                  <c:v>1989.7919999999999</c:v>
                </c:pt>
                <c:pt idx="118">
                  <c:v>1989.875</c:v>
                </c:pt>
                <c:pt idx="119">
                  <c:v>1989.9580000000001</c:v>
                </c:pt>
                <c:pt idx="120">
                  <c:v>1990.0419999999999</c:v>
                </c:pt>
                <c:pt idx="121">
                  <c:v>1990.125</c:v>
                </c:pt>
                <c:pt idx="122">
                  <c:v>1990.2080000000001</c:v>
                </c:pt>
                <c:pt idx="123">
                  <c:v>1990.2919999999999</c:v>
                </c:pt>
                <c:pt idx="124">
                  <c:v>1990.375</c:v>
                </c:pt>
                <c:pt idx="125">
                  <c:v>1990.4580000000001</c:v>
                </c:pt>
                <c:pt idx="126">
                  <c:v>1990.5419999999999</c:v>
                </c:pt>
                <c:pt idx="127">
                  <c:v>1990.625</c:v>
                </c:pt>
                <c:pt idx="128">
                  <c:v>1990.7080000000001</c:v>
                </c:pt>
                <c:pt idx="129">
                  <c:v>1990.7919999999999</c:v>
                </c:pt>
                <c:pt idx="130">
                  <c:v>1990.875</c:v>
                </c:pt>
                <c:pt idx="131">
                  <c:v>1990.9580000000001</c:v>
                </c:pt>
                <c:pt idx="132">
                  <c:v>1991.0419999999999</c:v>
                </c:pt>
                <c:pt idx="133">
                  <c:v>1991.125</c:v>
                </c:pt>
                <c:pt idx="134">
                  <c:v>1991.2080000000001</c:v>
                </c:pt>
                <c:pt idx="135">
                  <c:v>1991.2919999999999</c:v>
                </c:pt>
                <c:pt idx="136">
                  <c:v>1991.375</c:v>
                </c:pt>
                <c:pt idx="137">
                  <c:v>1991.4580000000001</c:v>
                </c:pt>
                <c:pt idx="138">
                  <c:v>1991.5419999999999</c:v>
                </c:pt>
                <c:pt idx="139">
                  <c:v>1991.625</c:v>
                </c:pt>
                <c:pt idx="140">
                  <c:v>1991.7080000000001</c:v>
                </c:pt>
                <c:pt idx="141">
                  <c:v>1991.7919999999999</c:v>
                </c:pt>
                <c:pt idx="142">
                  <c:v>1991.875</c:v>
                </c:pt>
                <c:pt idx="143">
                  <c:v>1991.9580000000001</c:v>
                </c:pt>
                <c:pt idx="144">
                  <c:v>1992.0419999999999</c:v>
                </c:pt>
                <c:pt idx="145">
                  <c:v>1992.125</c:v>
                </c:pt>
                <c:pt idx="146">
                  <c:v>1992.2080000000001</c:v>
                </c:pt>
                <c:pt idx="147">
                  <c:v>1992.2919999999999</c:v>
                </c:pt>
                <c:pt idx="148">
                  <c:v>1992.375</c:v>
                </c:pt>
                <c:pt idx="149">
                  <c:v>1992.4580000000001</c:v>
                </c:pt>
                <c:pt idx="150">
                  <c:v>1992.5419999999999</c:v>
                </c:pt>
                <c:pt idx="151">
                  <c:v>1992.625</c:v>
                </c:pt>
                <c:pt idx="152">
                  <c:v>1992.7080000000001</c:v>
                </c:pt>
                <c:pt idx="153">
                  <c:v>1992.7919999999999</c:v>
                </c:pt>
                <c:pt idx="154">
                  <c:v>1992.875</c:v>
                </c:pt>
                <c:pt idx="155">
                  <c:v>1992.9580000000001</c:v>
                </c:pt>
                <c:pt idx="156">
                  <c:v>1993.0419999999999</c:v>
                </c:pt>
                <c:pt idx="157">
                  <c:v>1993.125</c:v>
                </c:pt>
                <c:pt idx="158">
                  <c:v>1993.2080000000001</c:v>
                </c:pt>
                <c:pt idx="159">
                  <c:v>1993.2919999999999</c:v>
                </c:pt>
                <c:pt idx="160">
                  <c:v>1993.375</c:v>
                </c:pt>
                <c:pt idx="161">
                  <c:v>1993.4580000000001</c:v>
                </c:pt>
                <c:pt idx="162">
                  <c:v>1993.5419999999999</c:v>
                </c:pt>
                <c:pt idx="163">
                  <c:v>1993.625</c:v>
                </c:pt>
                <c:pt idx="164">
                  <c:v>1993.7080000000001</c:v>
                </c:pt>
                <c:pt idx="165">
                  <c:v>1993.7919999999999</c:v>
                </c:pt>
                <c:pt idx="166">
                  <c:v>1993.875</c:v>
                </c:pt>
                <c:pt idx="167">
                  <c:v>1993.9580000000001</c:v>
                </c:pt>
                <c:pt idx="168">
                  <c:v>1994.0419999999999</c:v>
                </c:pt>
                <c:pt idx="169">
                  <c:v>1994.125</c:v>
                </c:pt>
                <c:pt idx="170">
                  <c:v>1994.2080000000001</c:v>
                </c:pt>
                <c:pt idx="171">
                  <c:v>1994.2919999999999</c:v>
                </c:pt>
                <c:pt idx="172">
                  <c:v>1994.375</c:v>
                </c:pt>
                <c:pt idx="173">
                  <c:v>1994.4580000000001</c:v>
                </c:pt>
                <c:pt idx="174">
                  <c:v>1994.5419999999999</c:v>
                </c:pt>
                <c:pt idx="175">
                  <c:v>1994.625</c:v>
                </c:pt>
                <c:pt idx="176">
                  <c:v>1994.7080000000001</c:v>
                </c:pt>
                <c:pt idx="177">
                  <c:v>1994.7919999999999</c:v>
                </c:pt>
                <c:pt idx="178">
                  <c:v>1994.875</c:v>
                </c:pt>
                <c:pt idx="179">
                  <c:v>1994.9580000000001</c:v>
                </c:pt>
                <c:pt idx="180">
                  <c:v>1995.0419999999999</c:v>
                </c:pt>
                <c:pt idx="181">
                  <c:v>1995.125</c:v>
                </c:pt>
                <c:pt idx="182">
                  <c:v>1995.2080000000001</c:v>
                </c:pt>
                <c:pt idx="183">
                  <c:v>1995.2919999999999</c:v>
                </c:pt>
                <c:pt idx="184">
                  <c:v>1995.375</c:v>
                </c:pt>
                <c:pt idx="185">
                  <c:v>1995.4580000000001</c:v>
                </c:pt>
                <c:pt idx="186">
                  <c:v>1995.5419999999999</c:v>
                </c:pt>
                <c:pt idx="187">
                  <c:v>1995.625</c:v>
                </c:pt>
                <c:pt idx="188">
                  <c:v>1995.7080000000001</c:v>
                </c:pt>
                <c:pt idx="189">
                  <c:v>1995.7919999999999</c:v>
                </c:pt>
                <c:pt idx="190">
                  <c:v>1995.875</c:v>
                </c:pt>
                <c:pt idx="191">
                  <c:v>1995.9580000000001</c:v>
                </c:pt>
                <c:pt idx="192">
                  <c:v>1996.0419999999999</c:v>
                </c:pt>
                <c:pt idx="193">
                  <c:v>1996.125</c:v>
                </c:pt>
                <c:pt idx="194">
                  <c:v>1996.2080000000001</c:v>
                </c:pt>
                <c:pt idx="195">
                  <c:v>1996.2919999999999</c:v>
                </c:pt>
                <c:pt idx="196">
                  <c:v>1996.375</c:v>
                </c:pt>
                <c:pt idx="197">
                  <c:v>1996.4580000000001</c:v>
                </c:pt>
                <c:pt idx="198">
                  <c:v>1996.5419999999999</c:v>
                </c:pt>
                <c:pt idx="199">
                  <c:v>1996.625</c:v>
                </c:pt>
                <c:pt idx="200">
                  <c:v>1996.7080000000001</c:v>
                </c:pt>
                <c:pt idx="201">
                  <c:v>1996.7919999999999</c:v>
                </c:pt>
                <c:pt idx="202">
                  <c:v>1996.875</c:v>
                </c:pt>
                <c:pt idx="203">
                  <c:v>1996.9580000000001</c:v>
                </c:pt>
                <c:pt idx="204">
                  <c:v>1997.0419999999999</c:v>
                </c:pt>
                <c:pt idx="205">
                  <c:v>1997.125</c:v>
                </c:pt>
                <c:pt idx="206">
                  <c:v>1997.2080000000001</c:v>
                </c:pt>
                <c:pt idx="207">
                  <c:v>1997.2919999999999</c:v>
                </c:pt>
                <c:pt idx="208">
                  <c:v>1997.375</c:v>
                </c:pt>
                <c:pt idx="209">
                  <c:v>1997.4580000000001</c:v>
                </c:pt>
                <c:pt idx="210">
                  <c:v>1997.5419999999999</c:v>
                </c:pt>
                <c:pt idx="211">
                  <c:v>1997.625</c:v>
                </c:pt>
                <c:pt idx="212">
                  <c:v>1997.7080000000001</c:v>
                </c:pt>
                <c:pt idx="213">
                  <c:v>1997.7919999999999</c:v>
                </c:pt>
                <c:pt idx="214">
                  <c:v>1997.875</c:v>
                </c:pt>
                <c:pt idx="215">
                  <c:v>1997.9580000000001</c:v>
                </c:pt>
                <c:pt idx="216">
                  <c:v>1998.0419999999999</c:v>
                </c:pt>
                <c:pt idx="217">
                  <c:v>1998.125</c:v>
                </c:pt>
                <c:pt idx="218">
                  <c:v>1998.2080000000001</c:v>
                </c:pt>
                <c:pt idx="219">
                  <c:v>1998.2919999999999</c:v>
                </c:pt>
                <c:pt idx="220">
                  <c:v>1998.375</c:v>
                </c:pt>
                <c:pt idx="221">
                  <c:v>1998.4580000000001</c:v>
                </c:pt>
                <c:pt idx="222">
                  <c:v>1998.5419999999999</c:v>
                </c:pt>
                <c:pt idx="223">
                  <c:v>1998.625</c:v>
                </c:pt>
                <c:pt idx="224">
                  <c:v>1998.7080000000001</c:v>
                </c:pt>
                <c:pt idx="225">
                  <c:v>1998.7919999999999</c:v>
                </c:pt>
                <c:pt idx="226">
                  <c:v>1998.875</c:v>
                </c:pt>
                <c:pt idx="227">
                  <c:v>1998.9580000000001</c:v>
                </c:pt>
                <c:pt idx="228">
                  <c:v>1999.0419999999999</c:v>
                </c:pt>
                <c:pt idx="229">
                  <c:v>1999.125</c:v>
                </c:pt>
                <c:pt idx="230">
                  <c:v>1999.2080000000001</c:v>
                </c:pt>
                <c:pt idx="231">
                  <c:v>1999.2919999999999</c:v>
                </c:pt>
                <c:pt idx="232">
                  <c:v>1999.375</c:v>
                </c:pt>
                <c:pt idx="233">
                  <c:v>1999.4580000000001</c:v>
                </c:pt>
                <c:pt idx="234">
                  <c:v>1999.5419999999999</c:v>
                </c:pt>
                <c:pt idx="235">
                  <c:v>1999.625</c:v>
                </c:pt>
                <c:pt idx="236">
                  <c:v>1999.7080000000001</c:v>
                </c:pt>
                <c:pt idx="237">
                  <c:v>1999.7919999999999</c:v>
                </c:pt>
                <c:pt idx="238">
                  <c:v>1999.875</c:v>
                </c:pt>
                <c:pt idx="239">
                  <c:v>1999.9580000000001</c:v>
                </c:pt>
                <c:pt idx="240">
                  <c:v>2000.0419999999999</c:v>
                </c:pt>
                <c:pt idx="241">
                  <c:v>2000.125</c:v>
                </c:pt>
                <c:pt idx="242">
                  <c:v>2000.2080000000001</c:v>
                </c:pt>
                <c:pt idx="243">
                  <c:v>2000.2919999999999</c:v>
                </c:pt>
                <c:pt idx="244">
                  <c:v>2000.375</c:v>
                </c:pt>
                <c:pt idx="245">
                  <c:v>2000.4580000000001</c:v>
                </c:pt>
                <c:pt idx="246">
                  <c:v>2000.5419999999999</c:v>
                </c:pt>
                <c:pt idx="247">
                  <c:v>2000.625</c:v>
                </c:pt>
                <c:pt idx="248">
                  <c:v>2000.7080000000001</c:v>
                </c:pt>
                <c:pt idx="249">
                  <c:v>2000.7919999999999</c:v>
                </c:pt>
                <c:pt idx="250">
                  <c:v>2000.875</c:v>
                </c:pt>
                <c:pt idx="251">
                  <c:v>2000.9580000000001</c:v>
                </c:pt>
                <c:pt idx="252">
                  <c:v>2001.0419999999999</c:v>
                </c:pt>
                <c:pt idx="253">
                  <c:v>2001.125</c:v>
                </c:pt>
                <c:pt idx="254">
                  <c:v>2001.2080000000001</c:v>
                </c:pt>
                <c:pt idx="255">
                  <c:v>2001.2919999999999</c:v>
                </c:pt>
                <c:pt idx="256">
                  <c:v>2001.375</c:v>
                </c:pt>
                <c:pt idx="257">
                  <c:v>2001.4580000000001</c:v>
                </c:pt>
                <c:pt idx="258">
                  <c:v>2001.5419999999999</c:v>
                </c:pt>
                <c:pt idx="259">
                  <c:v>2001.625</c:v>
                </c:pt>
                <c:pt idx="260">
                  <c:v>2001.7080000000001</c:v>
                </c:pt>
                <c:pt idx="261">
                  <c:v>2001.7919999999999</c:v>
                </c:pt>
                <c:pt idx="262">
                  <c:v>2001.875</c:v>
                </c:pt>
                <c:pt idx="263">
                  <c:v>2001.9580000000001</c:v>
                </c:pt>
                <c:pt idx="264">
                  <c:v>2002.0419999999999</c:v>
                </c:pt>
                <c:pt idx="265">
                  <c:v>2002.125</c:v>
                </c:pt>
                <c:pt idx="266">
                  <c:v>2002.2080000000001</c:v>
                </c:pt>
                <c:pt idx="267">
                  <c:v>2002.2919999999999</c:v>
                </c:pt>
                <c:pt idx="268">
                  <c:v>2002.375</c:v>
                </c:pt>
                <c:pt idx="269">
                  <c:v>2002.4580000000001</c:v>
                </c:pt>
                <c:pt idx="270">
                  <c:v>2002.5419999999999</c:v>
                </c:pt>
                <c:pt idx="271">
                  <c:v>2002.625</c:v>
                </c:pt>
                <c:pt idx="272">
                  <c:v>2002.7080000000001</c:v>
                </c:pt>
                <c:pt idx="273">
                  <c:v>2002.7919999999999</c:v>
                </c:pt>
                <c:pt idx="274">
                  <c:v>2002.875</c:v>
                </c:pt>
                <c:pt idx="275">
                  <c:v>2002.9580000000001</c:v>
                </c:pt>
                <c:pt idx="276">
                  <c:v>2003.0419999999999</c:v>
                </c:pt>
                <c:pt idx="277">
                  <c:v>2003.125</c:v>
                </c:pt>
                <c:pt idx="278">
                  <c:v>2003.2080000000001</c:v>
                </c:pt>
                <c:pt idx="279">
                  <c:v>2003.2919999999999</c:v>
                </c:pt>
                <c:pt idx="280">
                  <c:v>2003.375</c:v>
                </c:pt>
                <c:pt idx="281">
                  <c:v>2003.4580000000001</c:v>
                </c:pt>
                <c:pt idx="282">
                  <c:v>2003.5419999999999</c:v>
                </c:pt>
                <c:pt idx="283">
                  <c:v>2003.625</c:v>
                </c:pt>
                <c:pt idx="284">
                  <c:v>2003.7080000000001</c:v>
                </c:pt>
                <c:pt idx="285">
                  <c:v>2003.7919999999999</c:v>
                </c:pt>
                <c:pt idx="286">
                  <c:v>2003.875</c:v>
                </c:pt>
                <c:pt idx="287">
                  <c:v>2003.9580000000001</c:v>
                </c:pt>
                <c:pt idx="288">
                  <c:v>2004.0419999999999</c:v>
                </c:pt>
                <c:pt idx="289">
                  <c:v>2004.125</c:v>
                </c:pt>
                <c:pt idx="290">
                  <c:v>2004.2080000000001</c:v>
                </c:pt>
                <c:pt idx="291">
                  <c:v>2004.2919999999999</c:v>
                </c:pt>
                <c:pt idx="292">
                  <c:v>2004.375</c:v>
                </c:pt>
                <c:pt idx="293">
                  <c:v>2004.4580000000001</c:v>
                </c:pt>
                <c:pt idx="294">
                  <c:v>2004.5419999999999</c:v>
                </c:pt>
                <c:pt idx="295">
                  <c:v>2004.625</c:v>
                </c:pt>
                <c:pt idx="296">
                  <c:v>2004.7080000000001</c:v>
                </c:pt>
                <c:pt idx="297">
                  <c:v>2004.7919999999999</c:v>
                </c:pt>
                <c:pt idx="298">
                  <c:v>2004.875</c:v>
                </c:pt>
                <c:pt idx="299">
                  <c:v>2004.9580000000001</c:v>
                </c:pt>
                <c:pt idx="300">
                  <c:v>2005.0419999999999</c:v>
                </c:pt>
                <c:pt idx="301">
                  <c:v>2005.125</c:v>
                </c:pt>
                <c:pt idx="302">
                  <c:v>2005.2080000000001</c:v>
                </c:pt>
                <c:pt idx="303">
                  <c:v>2005.2919999999999</c:v>
                </c:pt>
                <c:pt idx="304">
                  <c:v>2005.375</c:v>
                </c:pt>
                <c:pt idx="305">
                  <c:v>2005.4580000000001</c:v>
                </c:pt>
                <c:pt idx="306">
                  <c:v>2005.5419999999999</c:v>
                </c:pt>
                <c:pt idx="307">
                  <c:v>2005.625</c:v>
                </c:pt>
                <c:pt idx="308">
                  <c:v>2005.7080000000001</c:v>
                </c:pt>
                <c:pt idx="309">
                  <c:v>2005.7919999999999</c:v>
                </c:pt>
                <c:pt idx="310">
                  <c:v>2005.875</c:v>
                </c:pt>
                <c:pt idx="311">
                  <c:v>2005.9580000000001</c:v>
                </c:pt>
                <c:pt idx="312">
                  <c:v>2006.0419999999999</c:v>
                </c:pt>
                <c:pt idx="313">
                  <c:v>2006.125</c:v>
                </c:pt>
                <c:pt idx="314">
                  <c:v>2006.2080000000001</c:v>
                </c:pt>
                <c:pt idx="315">
                  <c:v>2006.2919999999999</c:v>
                </c:pt>
                <c:pt idx="316">
                  <c:v>2006.375</c:v>
                </c:pt>
                <c:pt idx="317">
                  <c:v>2006.4580000000001</c:v>
                </c:pt>
                <c:pt idx="318">
                  <c:v>2006.5419999999999</c:v>
                </c:pt>
                <c:pt idx="319">
                  <c:v>2006.625</c:v>
                </c:pt>
                <c:pt idx="320">
                  <c:v>2006.7080000000001</c:v>
                </c:pt>
                <c:pt idx="321">
                  <c:v>2006.7919999999999</c:v>
                </c:pt>
                <c:pt idx="322">
                  <c:v>2006.875</c:v>
                </c:pt>
                <c:pt idx="323">
                  <c:v>2006.9580000000001</c:v>
                </c:pt>
                <c:pt idx="324">
                  <c:v>2007.0419999999999</c:v>
                </c:pt>
                <c:pt idx="325">
                  <c:v>2007.125</c:v>
                </c:pt>
                <c:pt idx="326">
                  <c:v>2007.2080000000001</c:v>
                </c:pt>
                <c:pt idx="327">
                  <c:v>2007.2919999999999</c:v>
                </c:pt>
                <c:pt idx="328">
                  <c:v>2007.375</c:v>
                </c:pt>
                <c:pt idx="329">
                  <c:v>2007.4580000000001</c:v>
                </c:pt>
                <c:pt idx="330">
                  <c:v>2007.5419999999999</c:v>
                </c:pt>
                <c:pt idx="331">
                  <c:v>2007.625</c:v>
                </c:pt>
                <c:pt idx="332">
                  <c:v>2007.7080000000001</c:v>
                </c:pt>
                <c:pt idx="333">
                  <c:v>2007.7919999999999</c:v>
                </c:pt>
                <c:pt idx="334">
                  <c:v>2007.875</c:v>
                </c:pt>
                <c:pt idx="335">
                  <c:v>2007.9580000000001</c:v>
                </c:pt>
                <c:pt idx="336">
                  <c:v>2008.0419999999999</c:v>
                </c:pt>
                <c:pt idx="337">
                  <c:v>2008.125</c:v>
                </c:pt>
                <c:pt idx="338">
                  <c:v>2008.2080000000001</c:v>
                </c:pt>
                <c:pt idx="339">
                  <c:v>2008.2919999999999</c:v>
                </c:pt>
                <c:pt idx="340">
                  <c:v>2008.375</c:v>
                </c:pt>
                <c:pt idx="341">
                  <c:v>2008.4580000000001</c:v>
                </c:pt>
                <c:pt idx="342">
                  <c:v>2008.5419999999999</c:v>
                </c:pt>
                <c:pt idx="343">
                  <c:v>2008.625</c:v>
                </c:pt>
                <c:pt idx="344">
                  <c:v>2008.7080000000001</c:v>
                </c:pt>
                <c:pt idx="345">
                  <c:v>2008.7919999999999</c:v>
                </c:pt>
                <c:pt idx="346">
                  <c:v>2008.875</c:v>
                </c:pt>
                <c:pt idx="347">
                  <c:v>2008.9580000000001</c:v>
                </c:pt>
                <c:pt idx="348">
                  <c:v>2009.0419999999999</c:v>
                </c:pt>
                <c:pt idx="349">
                  <c:v>2009.125</c:v>
                </c:pt>
                <c:pt idx="350">
                  <c:v>2009.2080000000001</c:v>
                </c:pt>
                <c:pt idx="351">
                  <c:v>2009.2919999999999</c:v>
                </c:pt>
                <c:pt idx="352">
                  <c:v>2009.375</c:v>
                </c:pt>
                <c:pt idx="353">
                  <c:v>2009.4580000000001</c:v>
                </c:pt>
                <c:pt idx="354">
                  <c:v>2009.5419999999999</c:v>
                </c:pt>
                <c:pt idx="355">
                  <c:v>2009.625</c:v>
                </c:pt>
                <c:pt idx="356">
                  <c:v>2009.7080000000001</c:v>
                </c:pt>
                <c:pt idx="357">
                  <c:v>2009.7919999999999</c:v>
                </c:pt>
                <c:pt idx="358">
                  <c:v>2009.875</c:v>
                </c:pt>
                <c:pt idx="359">
                  <c:v>2009.9580000000001</c:v>
                </c:pt>
                <c:pt idx="360">
                  <c:v>2010.0419999999999</c:v>
                </c:pt>
                <c:pt idx="361">
                  <c:v>2010.125</c:v>
                </c:pt>
                <c:pt idx="362">
                  <c:v>2010.2080000000001</c:v>
                </c:pt>
                <c:pt idx="363">
                  <c:v>2010.2919999999999</c:v>
                </c:pt>
                <c:pt idx="364">
                  <c:v>2010.375</c:v>
                </c:pt>
                <c:pt idx="365">
                  <c:v>2010.4580000000001</c:v>
                </c:pt>
                <c:pt idx="366">
                  <c:v>2010.5419999999999</c:v>
                </c:pt>
                <c:pt idx="367">
                  <c:v>2010.625</c:v>
                </c:pt>
                <c:pt idx="368">
                  <c:v>2010.7080000000001</c:v>
                </c:pt>
                <c:pt idx="369">
                  <c:v>2010.7919999999999</c:v>
                </c:pt>
                <c:pt idx="370">
                  <c:v>2010.875</c:v>
                </c:pt>
                <c:pt idx="371">
                  <c:v>2010.9580000000001</c:v>
                </c:pt>
                <c:pt idx="372">
                  <c:v>2011.0419999999999</c:v>
                </c:pt>
                <c:pt idx="373">
                  <c:v>2011.125</c:v>
                </c:pt>
                <c:pt idx="374">
                  <c:v>2011.2080000000001</c:v>
                </c:pt>
                <c:pt idx="375">
                  <c:v>2011.2919999999999</c:v>
                </c:pt>
                <c:pt idx="376">
                  <c:v>2011.375</c:v>
                </c:pt>
                <c:pt idx="377">
                  <c:v>2011.4580000000001</c:v>
                </c:pt>
                <c:pt idx="378">
                  <c:v>2011.5419999999999</c:v>
                </c:pt>
                <c:pt idx="379">
                  <c:v>2011.625</c:v>
                </c:pt>
                <c:pt idx="380">
                  <c:v>2011.7080000000001</c:v>
                </c:pt>
                <c:pt idx="381">
                  <c:v>2011.7919999999999</c:v>
                </c:pt>
                <c:pt idx="382">
                  <c:v>2011.875</c:v>
                </c:pt>
                <c:pt idx="383">
                  <c:v>2011.9580000000001</c:v>
                </c:pt>
                <c:pt idx="384">
                  <c:v>2012.0419999999999</c:v>
                </c:pt>
                <c:pt idx="385">
                  <c:v>2012.125</c:v>
                </c:pt>
                <c:pt idx="386">
                  <c:v>2012.2080000000001</c:v>
                </c:pt>
                <c:pt idx="387">
                  <c:v>2012.2919999999999</c:v>
                </c:pt>
                <c:pt idx="388">
                  <c:v>2012.375</c:v>
                </c:pt>
                <c:pt idx="389">
                  <c:v>2012.4580000000001</c:v>
                </c:pt>
                <c:pt idx="390">
                  <c:v>2012.5419999999999</c:v>
                </c:pt>
                <c:pt idx="391">
                  <c:v>2012.625</c:v>
                </c:pt>
                <c:pt idx="392">
                  <c:v>2012.7080000000001</c:v>
                </c:pt>
                <c:pt idx="393">
                  <c:v>2012.7919999999999</c:v>
                </c:pt>
                <c:pt idx="394">
                  <c:v>2012.875</c:v>
                </c:pt>
                <c:pt idx="395">
                  <c:v>2012.9580000000001</c:v>
                </c:pt>
                <c:pt idx="396">
                  <c:v>2013.0419999999999</c:v>
                </c:pt>
                <c:pt idx="397">
                  <c:v>2013.125</c:v>
                </c:pt>
                <c:pt idx="398">
                  <c:v>2013.2080000000001</c:v>
                </c:pt>
                <c:pt idx="399">
                  <c:v>2013.2919999999999</c:v>
                </c:pt>
                <c:pt idx="400">
                  <c:v>2013.375</c:v>
                </c:pt>
                <c:pt idx="401">
                  <c:v>2013.4580000000001</c:v>
                </c:pt>
                <c:pt idx="402">
                  <c:v>2013.5419999999999</c:v>
                </c:pt>
                <c:pt idx="403">
                  <c:v>2013.625</c:v>
                </c:pt>
                <c:pt idx="404">
                  <c:v>2013.7080000000001</c:v>
                </c:pt>
                <c:pt idx="405">
                  <c:v>2013.7919999999999</c:v>
                </c:pt>
                <c:pt idx="406">
                  <c:v>2013.875</c:v>
                </c:pt>
                <c:pt idx="407">
                  <c:v>2013.9580000000001</c:v>
                </c:pt>
                <c:pt idx="408">
                  <c:v>2014.0419999999999</c:v>
                </c:pt>
                <c:pt idx="409">
                  <c:v>2014.125</c:v>
                </c:pt>
                <c:pt idx="410">
                  <c:v>2014.2080000000001</c:v>
                </c:pt>
                <c:pt idx="411">
                  <c:v>2014.2919999999999</c:v>
                </c:pt>
                <c:pt idx="412">
                  <c:v>2014.375</c:v>
                </c:pt>
                <c:pt idx="413">
                  <c:v>2014.4580000000001</c:v>
                </c:pt>
                <c:pt idx="414">
                  <c:v>2014.5419999999999</c:v>
                </c:pt>
                <c:pt idx="415">
                  <c:v>2014.625</c:v>
                </c:pt>
                <c:pt idx="416">
                  <c:v>2014.7080000000001</c:v>
                </c:pt>
                <c:pt idx="417">
                  <c:v>2014.7919999999999</c:v>
                </c:pt>
                <c:pt idx="418">
                  <c:v>2014.875</c:v>
                </c:pt>
                <c:pt idx="419">
                  <c:v>2014.9580000000001</c:v>
                </c:pt>
                <c:pt idx="420">
                  <c:v>2015.0419999999999</c:v>
                </c:pt>
                <c:pt idx="421">
                  <c:v>2015.125</c:v>
                </c:pt>
                <c:pt idx="422">
                  <c:v>2015.2080000000001</c:v>
                </c:pt>
                <c:pt idx="423">
                  <c:v>2015.2919999999999</c:v>
                </c:pt>
                <c:pt idx="424">
                  <c:v>2015.375</c:v>
                </c:pt>
                <c:pt idx="425">
                  <c:v>2015.4580000000001</c:v>
                </c:pt>
                <c:pt idx="426">
                  <c:v>2015.5419999999999</c:v>
                </c:pt>
                <c:pt idx="427">
                  <c:v>2015.625</c:v>
                </c:pt>
                <c:pt idx="428">
                  <c:v>2015.7080000000001</c:v>
                </c:pt>
                <c:pt idx="429">
                  <c:v>2015.7919999999999</c:v>
                </c:pt>
                <c:pt idx="430">
                  <c:v>2015.875</c:v>
                </c:pt>
                <c:pt idx="431">
                  <c:v>2015.9580000000001</c:v>
                </c:pt>
                <c:pt idx="432">
                  <c:v>2016.0419999999999</c:v>
                </c:pt>
                <c:pt idx="433">
                  <c:v>2016.125</c:v>
                </c:pt>
                <c:pt idx="434">
                  <c:v>2016.2080000000001</c:v>
                </c:pt>
                <c:pt idx="435">
                  <c:v>2016.2919999999999</c:v>
                </c:pt>
                <c:pt idx="436">
                  <c:v>2016.375</c:v>
                </c:pt>
                <c:pt idx="437">
                  <c:v>2016.4580000000001</c:v>
                </c:pt>
                <c:pt idx="438">
                  <c:v>2016.5419999999999</c:v>
                </c:pt>
                <c:pt idx="439">
                  <c:v>2016.625</c:v>
                </c:pt>
                <c:pt idx="440">
                  <c:v>2016.7080000000001</c:v>
                </c:pt>
                <c:pt idx="441">
                  <c:v>2016.7919999999999</c:v>
                </c:pt>
                <c:pt idx="442">
                  <c:v>2016.875</c:v>
                </c:pt>
              </c:numCache>
            </c:numRef>
          </c:cat>
          <c:val>
            <c:numRef>
              <c:f>'[1]Mesures CO2'!$F$4:$F$446</c:f>
              <c:numCache>
                <c:formatCode>General</c:formatCode>
                <c:ptCount val="443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1.6879999999999975</c:v>
                </c:pt>
                <c:pt idx="4">
                  <c:v>1.6479999999999972</c:v>
                </c:pt>
                <c:pt idx="5">
                  <c:v>1.6719999999999959</c:v>
                </c:pt>
                <c:pt idx="6">
                  <c:v>1.6739999999999917</c:v>
                </c:pt>
                <c:pt idx="7">
                  <c:v>1.5339999999999918</c:v>
                </c:pt>
                <c:pt idx="8">
                  <c:v>1.3319999999999936</c:v>
                </c:pt>
                <c:pt idx="9">
                  <c:v>1.1840000000000033</c:v>
                </c:pt>
                <c:pt idx="10">
                  <c:v>0.99000000000000909</c:v>
                </c:pt>
                <c:pt idx="11">
                  <c:v>0.83000000000001817</c:v>
                </c:pt>
                <c:pt idx="12">
                  <c:v>0.88000000000001821</c:v>
                </c:pt>
                <c:pt idx="13">
                  <c:v>1.0020000000000209</c:v>
                </c:pt>
                <c:pt idx="14">
                  <c:v>1.0700000000000045</c:v>
                </c:pt>
                <c:pt idx="15">
                  <c:v>1.1360000000000015</c:v>
                </c:pt>
                <c:pt idx="16">
                  <c:v>1.1940000000000055</c:v>
                </c:pt>
                <c:pt idx="17">
                  <c:v>1.1140000000000101</c:v>
                </c:pt>
                <c:pt idx="18">
                  <c:v>1.0360000000000127</c:v>
                </c:pt>
                <c:pt idx="19">
                  <c:v>1.0120000000000118</c:v>
                </c:pt>
                <c:pt idx="20">
                  <c:v>0.95600000000000596</c:v>
                </c:pt>
                <c:pt idx="21">
                  <c:v>0.82799999999999729</c:v>
                </c:pt>
                <c:pt idx="22">
                  <c:v>0.66799999999998361</c:v>
                </c:pt>
                <c:pt idx="23">
                  <c:v>0.54199999999997317</c:v>
                </c:pt>
                <c:pt idx="24">
                  <c:v>0.45999999999997954</c:v>
                </c:pt>
                <c:pt idx="25">
                  <c:v>0.43799999999998818</c:v>
                </c:pt>
                <c:pt idx="26">
                  <c:v>0.53399999999999181</c:v>
                </c:pt>
                <c:pt idx="27">
                  <c:v>0.72400000000000087</c:v>
                </c:pt>
                <c:pt idx="28">
                  <c:v>0.83799999999999952</c:v>
                </c:pt>
                <c:pt idx="29">
                  <c:v>0.88400000000000323</c:v>
                </c:pt>
                <c:pt idx="30">
                  <c:v>0.92599999999999905</c:v>
                </c:pt>
                <c:pt idx="31">
                  <c:v>1.0139999999999987</c:v>
                </c:pt>
                <c:pt idx="32">
                  <c:v>1.2180000000000064</c:v>
                </c:pt>
                <c:pt idx="33">
                  <c:v>1.5380000000000109</c:v>
                </c:pt>
                <c:pt idx="34">
                  <c:v>1.8800000000000068</c:v>
                </c:pt>
                <c:pt idx="35">
                  <c:v>2.1520000000000095</c:v>
                </c:pt>
                <c:pt idx="36">
                  <c:v>2.2840000000000145</c:v>
                </c:pt>
                <c:pt idx="37">
                  <c:v>2.256000000000006</c:v>
                </c:pt>
                <c:pt idx="38">
                  <c:v>2.1200000000000045</c:v>
                </c:pt>
                <c:pt idx="39">
                  <c:v>2.0080000000000156</c:v>
                </c:pt>
                <c:pt idx="40">
                  <c:v>1.9540000000000191</c:v>
                </c:pt>
                <c:pt idx="41">
                  <c:v>1.9120000000000119</c:v>
                </c:pt>
                <c:pt idx="42">
                  <c:v>1.8700000000000045</c:v>
                </c:pt>
                <c:pt idx="43">
                  <c:v>1.8260000000000105</c:v>
                </c:pt>
                <c:pt idx="44">
                  <c:v>1.6480000000000019</c:v>
                </c:pt>
                <c:pt idx="45">
                  <c:v>1.441999999999996</c:v>
                </c:pt>
                <c:pt idx="46">
                  <c:v>1.375999999999999</c:v>
                </c:pt>
                <c:pt idx="47">
                  <c:v>1.3620000000000119</c:v>
                </c:pt>
                <c:pt idx="48">
                  <c:v>1.3120000000000118</c:v>
                </c:pt>
                <c:pt idx="49">
                  <c:v>1.3680000000000063</c:v>
                </c:pt>
                <c:pt idx="50">
                  <c:v>1.4620000000000117</c:v>
                </c:pt>
                <c:pt idx="51">
                  <c:v>1.3519999999999981</c:v>
                </c:pt>
                <c:pt idx="52">
                  <c:v>1.227999999999986</c:v>
                </c:pt>
                <c:pt idx="53">
                  <c:v>1.3179999999999836</c:v>
                </c:pt>
                <c:pt idx="54">
                  <c:v>1.3999999999999886</c:v>
                </c:pt>
                <c:pt idx="55">
                  <c:v>1.3819999999999824</c:v>
                </c:pt>
                <c:pt idx="56">
                  <c:v>1.5139999999999874</c:v>
                </c:pt>
                <c:pt idx="57">
                  <c:v>1.667999999999995</c:v>
                </c:pt>
                <c:pt idx="58">
                  <c:v>1.5779999999999972</c:v>
                </c:pt>
                <c:pt idx="59">
                  <c:v>1.4799999999999955</c:v>
                </c:pt>
                <c:pt idx="60">
                  <c:v>1.5219999999999914</c:v>
                </c:pt>
                <c:pt idx="61">
                  <c:v>1.5019999999999982</c:v>
                </c:pt>
                <c:pt idx="62">
                  <c:v>1.4579999999999926</c:v>
                </c:pt>
                <c:pt idx="63">
                  <c:v>1.5579999999999927</c:v>
                </c:pt>
                <c:pt idx="64">
                  <c:v>1.6100000000000023</c:v>
                </c:pt>
                <c:pt idx="65">
                  <c:v>1.4900000000000091</c:v>
                </c:pt>
                <c:pt idx="66">
                  <c:v>1.4260000000000104</c:v>
                </c:pt>
                <c:pt idx="67">
                  <c:v>1.4300000000000181</c:v>
                </c:pt>
                <c:pt idx="68">
                  <c:v>1.3820000000000163</c:v>
                </c:pt>
                <c:pt idx="69">
                  <c:v>1.3500000000000114</c:v>
                </c:pt>
                <c:pt idx="70">
                  <c:v>1.4340000000000033</c:v>
                </c:pt>
                <c:pt idx="71">
                  <c:v>1.4699999999999931</c:v>
                </c:pt>
                <c:pt idx="72">
                  <c:v>1.4379999999999882</c:v>
                </c:pt>
                <c:pt idx="73">
                  <c:v>1.4439999999999942</c:v>
                </c:pt>
                <c:pt idx="74">
                  <c:v>1.417999999999995</c:v>
                </c:pt>
                <c:pt idx="75">
                  <c:v>1.3100000000000023</c:v>
                </c:pt>
                <c:pt idx="76">
                  <c:v>1.2680000000000065</c:v>
                </c:pt>
                <c:pt idx="77">
                  <c:v>1.3120000000000005</c:v>
                </c:pt>
                <c:pt idx="78">
                  <c:v>1.3620000000000005</c:v>
                </c:pt>
                <c:pt idx="79">
                  <c:v>1.5099999999999909</c:v>
                </c:pt>
                <c:pt idx="80">
                  <c:v>1.6699999999999933</c:v>
                </c:pt>
                <c:pt idx="81">
                  <c:v>1.73599999999999</c:v>
                </c:pt>
                <c:pt idx="82">
                  <c:v>1.7600000000000022</c:v>
                </c:pt>
                <c:pt idx="83">
                  <c:v>1.7799999999999954</c:v>
                </c:pt>
                <c:pt idx="84">
                  <c:v>1.7820000000000049</c:v>
                </c:pt>
                <c:pt idx="85">
                  <c:v>1.8319999999999936</c:v>
                </c:pt>
                <c:pt idx="86">
                  <c:v>2.0100000000000025</c:v>
                </c:pt>
                <c:pt idx="87">
                  <c:v>2.25</c:v>
                </c:pt>
                <c:pt idx="88">
                  <c:v>2.4620000000000006</c:v>
                </c:pt>
                <c:pt idx="89">
                  <c:v>2.5860000000000012</c:v>
                </c:pt>
                <c:pt idx="90">
                  <c:v>2.6600000000000024</c:v>
                </c:pt>
                <c:pt idx="91">
                  <c:v>2.6100000000000021</c:v>
                </c:pt>
                <c:pt idx="92">
                  <c:v>2.491999999999996</c:v>
                </c:pt>
                <c:pt idx="93">
                  <c:v>2.3959999999999924</c:v>
                </c:pt>
                <c:pt idx="94">
                  <c:v>2.3759999999999879</c:v>
                </c:pt>
                <c:pt idx="95">
                  <c:v>2.4299999999999953</c:v>
                </c:pt>
                <c:pt idx="96">
                  <c:v>2.487999999999988</c:v>
                </c:pt>
                <c:pt idx="97">
                  <c:v>2.5039999999999965</c:v>
                </c:pt>
                <c:pt idx="98">
                  <c:v>2.4759999999999991</c:v>
                </c:pt>
                <c:pt idx="99">
                  <c:v>2.4079999999999928</c:v>
                </c:pt>
                <c:pt idx="100">
                  <c:v>2.2959999999999923</c:v>
                </c:pt>
                <c:pt idx="101">
                  <c:v>2.2379999999999995</c:v>
                </c:pt>
                <c:pt idx="102">
                  <c:v>2.1860000000000013</c:v>
                </c:pt>
                <c:pt idx="103">
                  <c:v>2.0820000000000052</c:v>
                </c:pt>
                <c:pt idx="104">
                  <c:v>1.9580000000000155</c:v>
                </c:pt>
                <c:pt idx="105">
                  <c:v>1.8080000000000154</c:v>
                </c:pt>
                <c:pt idx="106">
                  <c:v>1.5860000000000127</c:v>
                </c:pt>
                <c:pt idx="107">
                  <c:v>1.4040000000000077</c:v>
                </c:pt>
                <c:pt idx="108">
                  <c:v>1.3160000000000083</c:v>
                </c:pt>
                <c:pt idx="109">
                  <c:v>1.2800000000000069</c:v>
                </c:pt>
                <c:pt idx="110">
                  <c:v>1.2899999999999978</c:v>
                </c:pt>
                <c:pt idx="111">
                  <c:v>1.3379999999999996</c:v>
                </c:pt>
                <c:pt idx="112">
                  <c:v>1.3459999999999923</c:v>
                </c:pt>
                <c:pt idx="113">
                  <c:v>1.2819999999999823</c:v>
                </c:pt>
                <c:pt idx="114">
                  <c:v>1.2059999999999718</c:v>
                </c:pt>
                <c:pt idx="115">
                  <c:v>1.1499999999999773</c:v>
                </c:pt>
                <c:pt idx="116">
                  <c:v>1.0679999999999723</c:v>
                </c:pt>
                <c:pt idx="117">
                  <c:v>1.0199999999999818</c:v>
                </c:pt>
                <c:pt idx="118">
                  <c:v>1.0739999999999896</c:v>
                </c:pt>
                <c:pt idx="119">
                  <c:v>1.1159999999999968</c:v>
                </c:pt>
                <c:pt idx="120">
                  <c:v>1.1580000000000041</c:v>
                </c:pt>
                <c:pt idx="121">
                  <c:v>1.2399999999999978</c:v>
                </c:pt>
                <c:pt idx="122">
                  <c:v>1.2799999999999954</c:v>
                </c:pt>
                <c:pt idx="123">
                  <c:v>1.2720000000000027</c:v>
                </c:pt>
                <c:pt idx="124">
                  <c:v>1.2940000000000054</c:v>
                </c:pt>
                <c:pt idx="125">
                  <c:v>1.3280000000000087</c:v>
                </c:pt>
                <c:pt idx="126">
                  <c:v>1.3800000000000181</c:v>
                </c:pt>
                <c:pt idx="127">
                  <c:v>1.4680000000000177</c:v>
                </c:pt>
                <c:pt idx="128">
                  <c:v>1.582000000000005</c:v>
                </c:pt>
                <c:pt idx="129">
                  <c:v>1.682000000000005</c:v>
                </c:pt>
                <c:pt idx="130">
                  <c:v>1.6819999999999937</c:v>
                </c:pt>
                <c:pt idx="131">
                  <c:v>1.5819999999999936</c:v>
                </c:pt>
                <c:pt idx="132">
                  <c:v>1.403999999999985</c:v>
                </c:pt>
                <c:pt idx="133">
                  <c:v>1.1799999999999955</c:v>
                </c:pt>
                <c:pt idx="134">
                  <c:v>0.97200000000000275</c:v>
                </c:pt>
                <c:pt idx="135">
                  <c:v>0.83200000000000496</c:v>
                </c:pt>
                <c:pt idx="136">
                  <c:v>0.75200000000000955</c:v>
                </c:pt>
                <c:pt idx="137">
                  <c:v>0.71600000000001951</c:v>
                </c:pt>
                <c:pt idx="138">
                  <c:v>0.69600000000001505</c:v>
                </c:pt>
                <c:pt idx="139">
                  <c:v>0.69000000000000905</c:v>
                </c:pt>
                <c:pt idx="140">
                  <c:v>0.67600000000001048</c:v>
                </c:pt>
                <c:pt idx="141">
                  <c:v>0.66399999999999859</c:v>
                </c:pt>
                <c:pt idx="142">
                  <c:v>0.66599999999999682</c:v>
                </c:pt>
                <c:pt idx="143">
                  <c:v>0.67400000000000093</c:v>
                </c:pt>
                <c:pt idx="144">
                  <c:v>0.6879999999999995</c:v>
                </c:pt>
                <c:pt idx="145">
                  <c:v>0.71200000000000041</c:v>
                </c:pt>
                <c:pt idx="146">
                  <c:v>0.73400000000000321</c:v>
                </c:pt>
                <c:pt idx="147">
                  <c:v>0.73999999999999777</c:v>
                </c:pt>
                <c:pt idx="148">
                  <c:v>0.72999999999999543</c:v>
                </c:pt>
                <c:pt idx="149">
                  <c:v>0.70199999999998686</c:v>
                </c:pt>
                <c:pt idx="150">
                  <c:v>0.66999999999999316</c:v>
                </c:pt>
                <c:pt idx="151">
                  <c:v>0.61599999999999677</c:v>
                </c:pt>
                <c:pt idx="152">
                  <c:v>0.57400000000001228</c:v>
                </c:pt>
                <c:pt idx="153">
                  <c:v>0.5600000000000136</c:v>
                </c:pt>
                <c:pt idx="154">
                  <c:v>0.57800000000002005</c:v>
                </c:pt>
                <c:pt idx="155">
                  <c:v>0.62000000000001587</c:v>
                </c:pt>
                <c:pt idx="156">
                  <c:v>0.69800000000001317</c:v>
                </c:pt>
                <c:pt idx="157">
                  <c:v>0.8</c:v>
                </c:pt>
                <c:pt idx="158">
                  <c:v>0.91200000000000048</c:v>
                </c:pt>
                <c:pt idx="159">
                  <c:v>1.0139999999999987</c:v>
                </c:pt>
                <c:pt idx="160">
                  <c:v>1.1339999999999919</c:v>
                </c:pt>
                <c:pt idx="161">
                  <c:v>1.2360000000000013</c:v>
                </c:pt>
                <c:pt idx="162">
                  <c:v>1.3019999999999983</c:v>
                </c:pt>
                <c:pt idx="163">
                  <c:v>1.359999999999991</c:v>
                </c:pt>
                <c:pt idx="164">
                  <c:v>1.3999999999999886</c:v>
                </c:pt>
                <c:pt idx="165">
                  <c:v>1.411999999999989</c:v>
                </c:pt>
                <c:pt idx="166">
                  <c:v>1.4519999999999869</c:v>
                </c:pt>
                <c:pt idx="167">
                  <c:v>1.5039999999999849</c:v>
                </c:pt>
                <c:pt idx="168">
                  <c:v>1.53599999999999</c:v>
                </c:pt>
                <c:pt idx="169">
                  <c:v>1.5919999999999959</c:v>
                </c:pt>
                <c:pt idx="170">
                  <c:v>1.6319999999999937</c:v>
                </c:pt>
                <c:pt idx="171">
                  <c:v>1.6439999999999941</c:v>
                </c:pt>
                <c:pt idx="172">
                  <c:v>1.6519999999999981</c:v>
                </c:pt>
                <c:pt idx="173">
                  <c:v>1.6759999999999877</c:v>
                </c:pt>
                <c:pt idx="174">
                  <c:v>1.6839999999999917</c:v>
                </c:pt>
                <c:pt idx="175">
                  <c:v>1.6799999999999955</c:v>
                </c:pt>
                <c:pt idx="176">
                  <c:v>1.7079999999999926</c:v>
                </c:pt>
                <c:pt idx="177">
                  <c:v>1.7300000000000069</c:v>
                </c:pt>
                <c:pt idx="178">
                  <c:v>1.720000000000016</c:v>
                </c:pt>
                <c:pt idx="179">
                  <c:v>1.76400000000001</c:v>
                </c:pt>
                <c:pt idx="180">
                  <c:v>1.8540000000000192</c:v>
                </c:pt>
                <c:pt idx="181">
                  <c:v>1.904000000000019</c:v>
                </c:pt>
                <c:pt idx="182">
                  <c:v>1.9760000000000104</c:v>
                </c:pt>
                <c:pt idx="183">
                  <c:v>2.0500000000000114</c:v>
                </c:pt>
                <c:pt idx="184">
                  <c:v>2.02800000000002</c:v>
                </c:pt>
                <c:pt idx="185">
                  <c:v>1.9540000000000191</c:v>
                </c:pt>
                <c:pt idx="186">
                  <c:v>1.8720000000000141</c:v>
                </c:pt>
                <c:pt idx="187">
                  <c:v>1.8240000000000123</c:v>
                </c:pt>
                <c:pt idx="188">
                  <c:v>1.8780000000000086</c:v>
                </c:pt>
                <c:pt idx="189">
                  <c:v>2.0159999999999969</c:v>
                </c:pt>
                <c:pt idx="190">
                  <c:v>2.1319999999999935</c:v>
                </c:pt>
                <c:pt idx="191">
                  <c:v>2.1360000000000015</c:v>
                </c:pt>
                <c:pt idx="192">
                  <c:v>2.0179999999999949</c:v>
                </c:pt>
                <c:pt idx="193">
                  <c:v>1.7679999999999949</c:v>
                </c:pt>
                <c:pt idx="194">
                  <c:v>1.45</c:v>
                </c:pt>
                <c:pt idx="195">
                  <c:v>1.2059999999999946</c:v>
                </c:pt>
                <c:pt idx="196">
                  <c:v>1.1059999999999832</c:v>
                </c:pt>
                <c:pt idx="197">
                  <c:v>1.0979999999999905</c:v>
                </c:pt>
                <c:pt idx="198">
                  <c:v>1.1639999999999873</c:v>
                </c:pt>
                <c:pt idx="199">
                  <c:v>1.2139999999999873</c:v>
                </c:pt>
                <c:pt idx="200">
                  <c:v>1.1359999999999899</c:v>
                </c:pt>
                <c:pt idx="201">
                  <c:v>0.97999999999999543</c:v>
                </c:pt>
                <c:pt idx="202">
                  <c:v>0.81399999999998729</c:v>
                </c:pt>
                <c:pt idx="203">
                  <c:v>0.68799999999998818</c:v>
                </c:pt>
                <c:pt idx="204">
                  <c:v>0.69399999999999407</c:v>
                </c:pt>
                <c:pt idx="205">
                  <c:v>0.90999999999999093</c:v>
                </c:pt>
                <c:pt idx="206">
                  <c:v>1.2379999999999882</c:v>
                </c:pt>
                <c:pt idx="207">
                  <c:v>1.5539999999999963</c:v>
                </c:pt>
                <c:pt idx="208">
                  <c:v>1.7980000000000018</c:v>
                </c:pt>
                <c:pt idx="209">
                  <c:v>1.93599999999999</c:v>
                </c:pt>
                <c:pt idx="210">
                  <c:v>1.9840000000000031</c:v>
                </c:pt>
                <c:pt idx="211">
                  <c:v>2.0460000000000038</c:v>
                </c:pt>
                <c:pt idx="212">
                  <c:v>2.1820000000000048</c:v>
                </c:pt>
                <c:pt idx="213">
                  <c:v>2.3700000000000045</c:v>
                </c:pt>
                <c:pt idx="214">
                  <c:v>2.648000000000013</c:v>
                </c:pt>
                <c:pt idx="215">
                  <c:v>2.9520000000000097</c:v>
                </c:pt>
                <c:pt idx="216">
                  <c:v>3.1600000000000135</c:v>
                </c:pt>
                <c:pt idx="217">
                  <c:v>3.2280000000000202</c:v>
                </c:pt>
                <c:pt idx="218">
                  <c:v>3.2080000000000153</c:v>
                </c:pt>
                <c:pt idx="219">
                  <c:v>3.1140000000000101</c:v>
                </c:pt>
                <c:pt idx="220">
                  <c:v>2.9759999999999991</c:v>
                </c:pt>
                <c:pt idx="221">
                  <c:v>2.884000000000003</c:v>
                </c:pt>
                <c:pt idx="222">
                  <c:v>2.8339999999999916</c:v>
                </c:pt>
                <c:pt idx="223">
                  <c:v>2.743999999999994</c:v>
                </c:pt>
                <c:pt idx="224">
                  <c:v>2.5839999999999916</c:v>
                </c:pt>
                <c:pt idx="225">
                  <c:v>2.3739999999999895</c:v>
                </c:pt>
                <c:pt idx="226">
                  <c:v>2.0979999999999905</c:v>
                </c:pt>
                <c:pt idx="227">
                  <c:v>1.8379999999999881</c:v>
                </c:pt>
                <c:pt idx="228">
                  <c:v>1.6579999999999813</c:v>
                </c:pt>
                <c:pt idx="229">
                  <c:v>1.5359999999999787</c:v>
                </c:pt>
                <c:pt idx="230">
                  <c:v>1.4539999999999964</c:v>
                </c:pt>
                <c:pt idx="231">
                  <c:v>1.3999999999999886</c:v>
                </c:pt>
                <c:pt idx="232">
                  <c:v>1.3419999999999959</c:v>
                </c:pt>
                <c:pt idx="233">
                  <c:v>1.2679999999999949</c:v>
                </c:pt>
                <c:pt idx="234">
                  <c:v>1.1860000000000013</c:v>
                </c:pt>
                <c:pt idx="235">
                  <c:v>1.1079999999999928</c:v>
                </c:pt>
                <c:pt idx="236">
                  <c:v>1.0519999999999983</c:v>
                </c:pt>
                <c:pt idx="237">
                  <c:v>1.0800000000000067</c:v>
                </c:pt>
                <c:pt idx="238">
                  <c:v>1.1640000000000099</c:v>
                </c:pt>
                <c:pt idx="239">
                  <c:v>1.2120000000000117</c:v>
                </c:pt>
                <c:pt idx="240">
                  <c:v>1.2420000000000073</c:v>
                </c:pt>
                <c:pt idx="241">
                  <c:v>1.2920000000000074</c:v>
                </c:pt>
                <c:pt idx="242">
                  <c:v>1.2799999999999954</c:v>
                </c:pt>
                <c:pt idx="243">
                  <c:v>1.2480000000000018</c:v>
                </c:pt>
                <c:pt idx="244">
                  <c:v>1.2960000000000036</c:v>
                </c:pt>
                <c:pt idx="245">
                  <c:v>1.3800000000000068</c:v>
                </c:pt>
                <c:pt idx="246">
                  <c:v>1.4420000000000073</c:v>
                </c:pt>
                <c:pt idx="247">
                  <c:v>1.5120000000000118</c:v>
                </c:pt>
                <c:pt idx="248">
                  <c:v>1.5540000000000078</c:v>
                </c:pt>
                <c:pt idx="249">
                  <c:v>1.5460000000000036</c:v>
                </c:pt>
                <c:pt idx="250">
                  <c:v>1.5259999999999991</c:v>
                </c:pt>
                <c:pt idx="251">
                  <c:v>1.543999999999994</c:v>
                </c:pt>
                <c:pt idx="252">
                  <c:v>1.5879999999999996</c:v>
                </c:pt>
                <c:pt idx="253">
                  <c:v>1.6379999999999995</c:v>
                </c:pt>
                <c:pt idx="254">
                  <c:v>1.7139999999999986</c:v>
                </c:pt>
                <c:pt idx="255">
                  <c:v>1.7720000000000027</c:v>
                </c:pt>
                <c:pt idx="256">
                  <c:v>1.7920000000000074</c:v>
                </c:pt>
                <c:pt idx="257">
                  <c:v>1.8</c:v>
                </c:pt>
                <c:pt idx="258">
                  <c:v>1.8139999999999987</c:v>
                </c:pt>
                <c:pt idx="259">
                  <c:v>1.817999999999995</c:v>
                </c:pt>
                <c:pt idx="260">
                  <c:v>1.85</c:v>
                </c:pt>
                <c:pt idx="261">
                  <c:v>1.8959999999999924</c:v>
                </c:pt>
                <c:pt idx="262">
                  <c:v>1.9439999999999942</c:v>
                </c:pt>
                <c:pt idx="263">
                  <c:v>2.0399999999999978</c:v>
                </c:pt>
                <c:pt idx="264">
                  <c:v>2.1080000000000041</c:v>
                </c:pt>
                <c:pt idx="265">
                  <c:v>2.1580000000000039</c:v>
                </c:pt>
                <c:pt idx="266">
                  <c:v>2.2240000000000011</c:v>
                </c:pt>
                <c:pt idx="267">
                  <c:v>2.3060000000000058</c:v>
                </c:pt>
                <c:pt idx="268">
                  <c:v>2.3560000000000061</c:v>
                </c:pt>
                <c:pt idx="269">
                  <c:v>2.4080000000000039</c:v>
                </c:pt>
                <c:pt idx="270">
                  <c:v>2.491999999999996</c:v>
                </c:pt>
                <c:pt idx="271">
                  <c:v>2.6000000000000112</c:v>
                </c:pt>
                <c:pt idx="272">
                  <c:v>2.6819999999999937</c:v>
                </c:pt>
                <c:pt idx="273">
                  <c:v>2.7139999999999986</c:v>
                </c:pt>
                <c:pt idx="274">
                  <c:v>2.7220000000000026</c:v>
                </c:pt>
                <c:pt idx="275">
                  <c:v>2.6700000000000044</c:v>
                </c:pt>
                <c:pt idx="276">
                  <c:v>2.5799999999999956</c:v>
                </c:pt>
                <c:pt idx="277">
                  <c:v>2.4780000000000086</c:v>
                </c:pt>
                <c:pt idx="278">
                  <c:v>2.382000000000005</c:v>
                </c:pt>
                <c:pt idx="279">
                  <c:v>2.3199999999999932</c:v>
                </c:pt>
                <c:pt idx="280">
                  <c:v>2.2899999999999863</c:v>
                </c:pt>
                <c:pt idx="281">
                  <c:v>2.2639999999999874</c:v>
                </c:pt>
                <c:pt idx="282">
                  <c:v>2.2119999999999891</c:v>
                </c:pt>
                <c:pt idx="283">
                  <c:v>2.1359999999999899</c:v>
                </c:pt>
                <c:pt idx="284">
                  <c:v>2.0540000000000078</c:v>
                </c:pt>
                <c:pt idx="285">
                  <c:v>1.9740000000000122</c:v>
                </c:pt>
                <c:pt idx="286">
                  <c:v>1.8420000000000072</c:v>
                </c:pt>
                <c:pt idx="287">
                  <c:v>1.6860000000000128</c:v>
                </c:pt>
                <c:pt idx="288">
                  <c:v>1.5900000000000092</c:v>
                </c:pt>
                <c:pt idx="289">
                  <c:v>1.5379999999999883</c:v>
                </c:pt>
                <c:pt idx="290">
                  <c:v>1.5</c:v>
                </c:pt>
                <c:pt idx="291">
                  <c:v>1.4860000000000126</c:v>
                </c:pt>
                <c:pt idx="292">
                  <c:v>1.5340000000000031</c:v>
                </c:pt>
                <c:pt idx="293">
                  <c:v>1.6020000000000096</c:v>
                </c:pt>
                <c:pt idx="294">
                  <c:v>1.6620000000000232</c:v>
                </c:pt>
                <c:pt idx="295">
                  <c:v>1.7420000000000073</c:v>
                </c:pt>
                <c:pt idx="296">
                  <c:v>1.8579999999999928</c:v>
                </c:pt>
                <c:pt idx="297">
                  <c:v>1.9399999999999864</c:v>
                </c:pt>
                <c:pt idx="298">
                  <c:v>2.0379999999999883</c:v>
                </c:pt>
                <c:pt idx="299">
                  <c:v>2.1379999999999768</c:v>
                </c:pt>
                <c:pt idx="300">
                  <c:v>2.1959999999999811</c:v>
                </c:pt>
                <c:pt idx="301">
                  <c:v>2.2399999999999975</c:v>
                </c:pt>
                <c:pt idx="302">
                  <c:v>2.3179999999999952</c:v>
                </c:pt>
                <c:pt idx="303">
                  <c:v>2.3839999999999804</c:v>
                </c:pt>
                <c:pt idx="304">
                  <c:v>2.4379999999999997</c:v>
                </c:pt>
                <c:pt idx="305">
                  <c:v>2.4580000000000042</c:v>
                </c:pt>
                <c:pt idx="306">
                  <c:v>2.4539999999999851</c:v>
                </c:pt>
                <c:pt idx="307">
                  <c:v>2.4100000000000024</c:v>
                </c:pt>
                <c:pt idx="308">
                  <c:v>2.3180000000000178</c:v>
                </c:pt>
                <c:pt idx="309">
                  <c:v>2.2120000000000117</c:v>
                </c:pt>
                <c:pt idx="310">
                  <c:v>2.0760000000000103</c:v>
                </c:pt>
                <c:pt idx="311">
                  <c:v>1.984000000000026</c:v>
                </c:pt>
                <c:pt idx="312">
                  <c:v>1.9460000000000151</c:v>
                </c:pt>
                <c:pt idx="313">
                  <c:v>1.9</c:v>
                </c:pt>
                <c:pt idx="314">
                  <c:v>1.8480000000000019</c:v>
                </c:pt>
                <c:pt idx="315">
                  <c:v>1.8420000000000072</c:v>
                </c:pt>
                <c:pt idx="316">
                  <c:v>1.7919999999999958</c:v>
                </c:pt>
                <c:pt idx="317">
                  <c:v>1.7339999999999918</c:v>
                </c:pt>
                <c:pt idx="318">
                  <c:v>1.6780000000000086</c:v>
                </c:pt>
                <c:pt idx="319">
                  <c:v>1.6100000000000023</c:v>
                </c:pt>
                <c:pt idx="320">
                  <c:v>1.5719999999999914</c:v>
                </c:pt>
                <c:pt idx="321">
                  <c:v>1.55</c:v>
                </c:pt>
                <c:pt idx="322">
                  <c:v>1.5700000000000045</c:v>
                </c:pt>
                <c:pt idx="323">
                  <c:v>1.6599999999999908</c:v>
                </c:pt>
                <c:pt idx="324">
                  <c:v>1.7639999999999987</c:v>
                </c:pt>
                <c:pt idx="325">
                  <c:v>1.8560000000000059</c:v>
                </c:pt>
                <c:pt idx="326">
                  <c:v>1.9659999999999969</c:v>
                </c:pt>
                <c:pt idx="327">
                  <c:v>2.0499999999999998</c:v>
                </c:pt>
                <c:pt idx="328">
                  <c:v>2.0800000000000067</c:v>
                </c:pt>
                <c:pt idx="329">
                  <c:v>2.0980000000000016</c:v>
                </c:pt>
                <c:pt idx="330">
                  <c:v>2.15</c:v>
                </c:pt>
                <c:pt idx="331">
                  <c:v>2.2139999999999986</c:v>
                </c:pt>
                <c:pt idx="332">
                  <c:v>2.2319999999999935</c:v>
                </c:pt>
                <c:pt idx="333">
                  <c:v>2.2979999999999903</c:v>
                </c:pt>
                <c:pt idx="334">
                  <c:v>2.3719999999999914</c:v>
                </c:pt>
                <c:pt idx="335">
                  <c:v>2.2919999999999958</c:v>
                </c:pt>
                <c:pt idx="336">
                  <c:v>2.1360000000000015</c:v>
                </c:pt>
                <c:pt idx="337">
                  <c:v>2.0260000000000105</c:v>
                </c:pt>
                <c:pt idx="338">
                  <c:v>1.8840000000000146</c:v>
                </c:pt>
                <c:pt idx="339">
                  <c:v>1.7500000000000113</c:v>
                </c:pt>
                <c:pt idx="340">
                  <c:v>1.7340000000000031</c:v>
                </c:pt>
                <c:pt idx="341">
                  <c:v>1.7400000000000091</c:v>
                </c:pt>
                <c:pt idx="342">
                  <c:v>1.691999999999996</c:v>
                </c:pt>
                <c:pt idx="343">
                  <c:v>1.625999999999999</c:v>
                </c:pt>
                <c:pt idx="344">
                  <c:v>1.5440000000000054</c:v>
                </c:pt>
                <c:pt idx="345">
                  <c:v>1.3760000000000105</c:v>
                </c:pt>
                <c:pt idx="346">
                  <c:v>1.2320000000000051</c:v>
                </c:pt>
                <c:pt idx="347">
                  <c:v>1.220000000000016</c:v>
                </c:pt>
                <c:pt idx="348">
                  <c:v>1.2960000000000036</c:v>
                </c:pt>
                <c:pt idx="349">
                  <c:v>1.3799999999999955</c:v>
                </c:pt>
                <c:pt idx="350">
                  <c:v>1.5179999999999949</c:v>
                </c:pt>
                <c:pt idx="351">
                  <c:v>1.6659999999999968</c:v>
                </c:pt>
                <c:pt idx="352">
                  <c:v>1.7579999999999927</c:v>
                </c:pt>
                <c:pt idx="353">
                  <c:v>1.7860000000000014</c:v>
                </c:pt>
                <c:pt idx="354">
                  <c:v>1.8220000000000027</c:v>
                </c:pt>
                <c:pt idx="355">
                  <c:v>1.9</c:v>
                </c:pt>
                <c:pt idx="356">
                  <c:v>1.9879999999999995</c:v>
                </c:pt>
                <c:pt idx="357">
                  <c:v>2.0840000000000032</c:v>
                </c:pt>
                <c:pt idx="358">
                  <c:v>2.2100000000000022</c:v>
                </c:pt>
                <c:pt idx="359">
                  <c:v>2.365999999999997</c:v>
                </c:pt>
                <c:pt idx="360">
                  <c:v>2.5200000000000045</c:v>
                </c:pt>
                <c:pt idx="361">
                  <c:v>2.6460000000000035</c:v>
                </c:pt>
                <c:pt idx="362">
                  <c:v>2.6860000000000013</c:v>
                </c:pt>
                <c:pt idx="363">
                  <c:v>2.625999999999999</c:v>
                </c:pt>
                <c:pt idx="364">
                  <c:v>2.4720000000000026</c:v>
                </c:pt>
                <c:pt idx="365">
                  <c:v>2.3119999999999892</c:v>
                </c:pt>
                <c:pt idx="366">
                  <c:v>2.1879999999999882</c:v>
                </c:pt>
                <c:pt idx="367">
                  <c:v>2.101999999999987</c:v>
                </c:pt>
                <c:pt idx="368">
                  <c:v>2.0679999999999836</c:v>
                </c:pt>
                <c:pt idx="369">
                  <c:v>2.0359999999999787</c:v>
                </c:pt>
                <c:pt idx="370">
                  <c:v>1.9679999999999835</c:v>
                </c:pt>
                <c:pt idx="371">
                  <c:v>1.8699999999999819</c:v>
                </c:pt>
                <c:pt idx="372">
                  <c:v>1.7639999999999874</c:v>
                </c:pt>
                <c:pt idx="373">
                  <c:v>1.6519999999999868</c:v>
                </c:pt>
                <c:pt idx="374">
                  <c:v>1.611999999999989</c:v>
                </c:pt>
                <c:pt idx="375">
                  <c:v>1.617999999999995</c:v>
                </c:pt>
                <c:pt idx="376">
                  <c:v>1.6700000000000046</c:v>
                </c:pt>
                <c:pt idx="377">
                  <c:v>1.7639999999999987</c:v>
                </c:pt>
                <c:pt idx="378">
                  <c:v>1.838000000000011</c:v>
                </c:pt>
                <c:pt idx="379">
                  <c:v>1.8700000000000159</c:v>
                </c:pt>
                <c:pt idx="380">
                  <c:v>1.8720000000000141</c:v>
                </c:pt>
                <c:pt idx="381">
                  <c:v>1.8640000000000101</c:v>
                </c:pt>
                <c:pt idx="382">
                  <c:v>1.8540000000000076</c:v>
                </c:pt>
                <c:pt idx="383">
                  <c:v>1.9160000000000081</c:v>
                </c:pt>
                <c:pt idx="384">
                  <c:v>2.016000000000008</c:v>
                </c:pt>
                <c:pt idx="385">
                  <c:v>2.1500000000000115</c:v>
                </c:pt>
                <c:pt idx="386">
                  <c:v>2.2560000000000171</c:v>
                </c:pt>
                <c:pt idx="387">
                  <c:v>2.3420000000000187</c:v>
                </c:pt>
                <c:pt idx="388">
                  <c:v>2.388000000000011</c:v>
                </c:pt>
                <c:pt idx="389">
                  <c:v>2.4340000000000144</c:v>
                </c:pt>
                <c:pt idx="390">
                  <c:v>2.508000000000004</c:v>
                </c:pt>
                <c:pt idx="391">
                  <c:v>2.611999999999989</c:v>
                </c:pt>
                <c:pt idx="392">
                  <c:v>2.743999999999994</c:v>
                </c:pt>
                <c:pt idx="393">
                  <c:v>2.9359999999999902</c:v>
                </c:pt>
                <c:pt idx="394">
                  <c:v>3.0979999999999905</c:v>
                </c:pt>
                <c:pt idx="395">
                  <c:v>3.0859999999999901</c:v>
                </c:pt>
                <c:pt idx="396">
                  <c:v>2.983999999999992</c:v>
                </c:pt>
                <c:pt idx="397">
                  <c:v>2.8399999999999865</c:v>
                </c:pt>
                <c:pt idx="398">
                  <c:v>2.6419999999999844</c:v>
                </c:pt>
                <c:pt idx="399">
                  <c:v>2.4539999999999735</c:v>
                </c:pt>
                <c:pt idx="400">
                  <c:v>2.3699999999999819</c:v>
                </c:pt>
                <c:pt idx="401">
                  <c:v>2.2939999999999827</c:v>
                </c:pt>
                <c:pt idx="402">
                  <c:v>2.1899999999999862</c:v>
                </c:pt>
                <c:pt idx="403">
                  <c:v>2.0840000000000032</c:v>
                </c:pt>
                <c:pt idx="404">
                  <c:v>1.9540000000000077</c:v>
                </c:pt>
                <c:pt idx="405">
                  <c:v>1.8340000000000145</c:v>
                </c:pt>
                <c:pt idx="406">
                  <c:v>1.7920000000000187</c:v>
                </c:pt>
                <c:pt idx="407">
                  <c:v>1.7940000000000169</c:v>
                </c:pt>
                <c:pt idx="408">
                  <c:v>1.7740000000000009</c:v>
                </c:pt>
                <c:pt idx="409">
                  <c:v>1.7960000000000036</c:v>
                </c:pt>
                <c:pt idx="410">
                  <c:v>1.8579999999999928</c:v>
                </c:pt>
                <c:pt idx="411">
                  <c:v>1.9139999999999986</c:v>
                </c:pt>
                <c:pt idx="412">
                  <c:v>1.9639999999999986</c:v>
                </c:pt>
                <c:pt idx="413">
                  <c:v>2.0500000000000114</c:v>
                </c:pt>
                <c:pt idx="414">
                  <c:v>2.1360000000000126</c:v>
                </c:pt>
                <c:pt idx="415">
                  <c:v>2.1800000000000068</c:v>
                </c:pt>
                <c:pt idx="416">
                  <c:v>2.2299999999999955</c:v>
                </c:pt>
                <c:pt idx="417">
                  <c:v>2.2459999999999924</c:v>
                </c:pt>
                <c:pt idx="418">
                  <c:v>2.1999999999999771</c:v>
                </c:pt>
                <c:pt idx="419">
                  <c:v>2.1919999999999731</c:v>
                </c:pt>
                <c:pt idx="420">
                  <c:v>2.2479999999999905</c:v>
                </c:pt>
                <c:pt idx="421">
                  <c:v>2.2959999999999923</c:v>
                </c:pt>
                <c:pt idx="422">
                  <c:v>2.4200000000000044</c:v>
                </c:pt>
                <c:pt idx="423">
                  <c:v>2.6240000000000121</c:v>
                </c:pt>
                <c:pt idx="424">
                  <c:v>2.7980000000000134</c:v>
                </c:pt>
                <c:pt idx="425">
                  <c:v>2.9620000000000006</c:v>
                </c:pt>
                <c:pt idx="426">
                  <c:v>3.1379999999999995</c:v>
                </c:pt>
                <c:pt idx="427">
                  <c:v>3.2759999999999989</c:v>
                </c:pt>
                <c:pt idx="428">
                  <c:v>3.380000000000007</c:v>
                </c:pt>
                <c:pt idx="429">
                  <c:v>3.4960000000000035</c:v>
                </c:pt>
                <c:pt idx="430">
                  <c:v>3.5800000000000067</c:v>
                </c:pt>
                <c:pt idx="431">
                  <c:v>3.6080000000000156</c:v>
                </c:pt>
                <c:pt idx="432">
                  <c:v>3.6120000000000005</c:v>
                </c:pt>
                <c:pt idx="433">
                  <c:v>3.5679999999999952</c:v>
                </c:pt>
                <c:pt idx="434">
                  <c:v>3.4259999999999993</c:v>
                </c:pt>
                <c:pt idx="435">
                  <c:v>3.2399999999999975</c:v>
                </c:pt>
                <c:pt idx="436">
                  <c:v>3.0839999999999916</c:v>
                </c:pt>
                <c:pt idx="437">
                  <c:v>2.8860000000000015</c:v>
                </c:pt>
                <c:pt idx="438">
                  <c:v>2.6759999999999993</c:v>
                </c:pt>
                <c:pt idx="439">
                  <c:v>2.5479999999999903</c:v>
                </c:pt>
                <c:pt idx="440">
                  <c:v>2.4759999999999875</c:v>
                </c:pt>
                <c:pt idx="441">
                  <c:v>2.3479999999999905</c:v>
                </c:pt>
                <c:pt idx="442">
                  <c:v>2.293333333333313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49728"/>
        <c:axId val="147609792"/>
      </c:areaChart>
      <c:catAx>
        <c:axId val="146249728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0" sourceLinked="0"/>
        <c:majorTickMark val="in"/>
        <c:minorTickMark val="none"/>
        <c:tickLblPos val="nextTo"/>
        <c:spPr>
          <a:ln w="381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7609792"/>
        <c:crosses val="autoZero"/>
        <c:auto val="1"/>
        <c:lblAlgn val="ctr"/>
        <c:lblOffset val="10"/>
        <c:tickLblSkip val="60"/>
        <c:tickMarkSkip val="60"/>
        <c:noMultiLvlLbl val="1"/>
      </c:catAx>
      <c:valAx>
        <c:axId val="147609792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62497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2060083398666098E-2"/>
          <c:y val="0.83101999734620102"/>
          <c:w val="0.43834731697498863"/>
          <c:h val="0.1012154075685052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2400" b="1" i="0" u="none" strike="noStrike" baseline="0">
              <a:solidFill>
                <a:srgbClr val="FF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74449464745367E-2"/>
          <c:y val="5.1400554097404488E-2"/>
          <c:w val="0.91681601063185214"/>
          <c:h val="0.86556960472375255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'MLO annuel'!$D$3</c:f>
              <c:strCache>
                <c:ptCount val="1"/>
                <c:pt idx="0">
                  <c:v>  Croissance [CO2] depuis 1958 à MLO</c:v>
                </c:pt>
              </c:strCache>
            </c:strRef>
          </c:tx>
          <c:spPr>
            <a:ln w="571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'MLO annuel'!$A$4:$A$59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annuel'!$D$4:$D$59</c:f>
              <c:numCache>
                <c:formatCode>General</c:formatCode>
                <c:ptCount val="56"/>
                <c:pt idx="0">
                  <c:v>0.97000000000002728</c:v>
                </c:pt>
                <c:pt idx="1">
                  <c:v>1.910000000000025</c:v>
                </c:pt>
                <c:pt idx="2">
                  <c:v>2.6399999999999864</c:v>
                </c:pt>
                <c:pt idx="3">
                  <c:v>3.4499999999999886</c:v>
                </c:pt>
                <c:pt idx="4">
                  <c:v>3.9900000000000091</c:v>
                </c:pt>
                <c:pt idx="5">
                  <c:v>4.6200000000000045</c:v>
                </c:pt>
                <c:pt idx="6">
                  <c:v>5.0400000000000205</c:v>
                </c:pt>
                <c:pt idx="7">
                  <c:v>6.3799999999999955</c:v>
                </c:pt>
                <c:pt idx="8">
                  <c:v>7.160000000000025</c:v>
                </c:pt>
                <c:pt idx="9">
                  <c:v>8.0400000000000205</c:v>
                </c:pt>
                <c:pt idx="10">
                  <c:v>9.6200000000000045</c:v>
                </c:pt>
                <c:pt idx="11">
                  <c:v>10.680000000000007</c:v>
                </c:pt>
                <c:pt idx="12">
                  <c:v>11.319999999999993</c:v>
                </c:pt>
                <c:pt idx="13">
                  <c:v>12.449999999999989</c:v>
                </c:pt>
                <c:pt idx="14">
                  <c:v>14.680000000000007</c:v>
                </c:pt>
                <c:pt idx="15">
                  <c:v>15.180000000000007</c:v>
                </c:pt>
                <c:pt idx="16">
                  <c:v>16.110000000000014</c:v>
                </c:pt>
                <c:pt idx="17">
                  <c:v>17.04000000000002</c:v>
                </c:pt>
                <c:pt idx="18">
                  <c:v>18.829999999999984</c:v>
                </c:pt>
                <c:pt idx="19">
                  <c:v>20.399999999999977</c:v>
                </c:pt>
                <c:pt idx="20">
                  <c:v>21.839999999999975</c:v>
                </c:pt>
                <c:pt idx="21">
                  <c:v>23.75</c:v>
                </c:pt>
                <c:pt idx="22">
                  <c:v>25.110000000000014</c:v>
                </c:pt>
                <c:pt idx="23">
                  <c:v>26.449999999999989</c:v>
                </c:pt>
                <c:pt idx="24">
                  <c:v>28.050000000000011</c:v>
                </c:pt>
                <c:pt idx="25">
                  <c:v>29.649999999999977</c:v>
                </c:pt>
                <c:pt idx="26">
                  <c:v>31.120000000000005</c:v>
                </c:pt>
                <c:pt idx="27">
                  <c:v>32.420000000000016</c:v>
                </c:pt>
                <c:pt idx="28">
                  <c:v>34.19</c:v>
                </c:pt>
                <c:pt idx="29">
                  <c:v>36.569999999999993</c:v>
                </c:pt>
                <c:pt idx="30">
                  <c:v>38.120000000000005</c:v>
                </c:pt>
                <c:pt idx="31">
                  <c:v>39.389999999999986</c:v>
                </c:pt>
                <c:pt idx="32">
                  <c:v>40.610000000000014</c:v>
                </c:pt>
                <c:pt idx="33">
                  <c:v>41.449999999999989</c:v>
                </c:pt>
                <c:pt idx="34">
                  <c:v>42.100000000000023</c:v>
                </c:pt>
                <c:pt idx="35">
                  <c:v>43.829999999999984</c:v>
                </c:pt>
                <c:pt idx="36">
                  <c:v>45.819999999999993</c:v>
                </c:pt>
                <c:pt idx="37">
                  <c:v>47.610000000000014</c:v>
                </c:pt>
                <c:pt idx="38">
                  <c:v>48.730000000000018</c:v>
                </c:pt>
                <c:pt idx="39">
                  <c:v>51.699999999999989</c:v>
                </c:pt>
                <c:pt idx="40">
                  <c:v>53.379999999999995</c:v>
                </c:pt>
                <c:pt idx="41">
                  <c:v>54.550000000000011</c:v>
                </c:pt>
                <c:pt idx="42">
                  <c:v>56.139999999999986</c:v>
                </c:pt>
                <c:pt idx="43">
                  <c:v>58.279999999999973</c:v>
                </c:pt>
                <c:pt idx="44">
                  <c:v>60.800000000000011</c:v>
                </c:pt>
                <c:pt idx="45">
                  <c:v>62.519999999999982</c:v>
                </c:pt>
                <c:pt idx="46">
                  <c:v>64.800000000000011</c:v>
                </c:pt>
                <c:pt idx="47">
                  <c:v>66.899999999999977</c:v>
                </c:pt>
                <c:pt idx="48">
                  <c:v>68.79000000000002</c:v>
                </c:pt>
                <c:pt idx="49">
                  <c:v>70.600000000000023</c:v>
                </c:pt>
                <c:pt idx="50">
                  <c:v>72.430000000000007</c:v>
                </c:pt>
                <c:pt idx="51">
                  <c:v>74.899999999999977</c:v>
                </c:pt>
                <c:pt idx="52">
                  <c:v>76.649999999999977</c:v>
                </c:pt>
                <c:pt idx="53">
                  <c:v>78.850000000000023</c:v>
                </c:pt>
                <c:pt idx="54">
                  <c:v>81.519999999999982</c:v>
                </c:pt>
                <c:pt idx="55">
                  <c:v>83.649999999999977</c:v>
                </c:pt>
              </c:numCache>
            </c:numRef>
          </c:yVal>
          <c:smooth val="1"/>
        </c:ser>
        <c:ser>
          <c:idx val="3"/>
          <c:order val="1"/>
          <c:tx>
            <c:strRef>
              <c:f>'MLO annuel'!$E$3</c:f>
              <c:strCache>
                <c:ptCount val="1"/>
                <c:pt idx="0">
                  <c:v>  55% du cumul des emissions anthropiques depuis 1958</c:v>
                </c:pt>
              </c:strCache>
            </c:strRef>
          </c:tx>
          <c:spPr>
            <a:ln w="571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'MLO annuel'!$A$4:$A$59</c:f>
              <c:numCache>
                <c:formatCode>General</c:formatCode>
                <c:ptCount val="56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</c:numCache>
            </c:numRef>
          </c:xVal>
          <c:yVal>
            <c:numRef>
              <c:f>'MLO annuel'!$E$4:$E$59</c:f>
              <c:numCache>
                <c:formatCode>General</c:formatCode>
                <c:ptCount val="56"/>
                <c:pt idx="0">
                  <c:v>0.63665094339622652</c:v>
                </c:pt>
                <c:pt idx="1">
                  <c:v>1.3031367924528301</c:v>
                </c:pt>
                <c:pt idx="2">
                  <c:v>1.9724764150943395</c:v>
                </c:pt>
                <c:pt idx="3">
                  <c:v>2.6693160377358489</c:v>
                </c:pt>
                <c:pt idx="4">
                  <c:v>3.4042924528301888</c:v>
                </c:pt>
                <c:pt idx="5">
                  <c:v>4.1812971698113213</c:v>
                </c:pt>
                <c:pt idx="6">
                  <c:v>4.993325471698113</c:v>
                </c:pt>
                <c:pt idx="7">
                  <c:v>5.8463443396226422</c:v>
                </c:pt>
                <c:pt idx="8">
                  <c:v>6.7266037735849062</c:v>
                </c:pt>
                <c:pt idx="9">
                  <c:v>7.6517452830188679</c:v>
                </c:pt>
                <c:pt idx="10">
                  <c:v>8.6324056603773585</c:v>
                </c:pt>
                <c:pt idx="11">
                  <c:v>9.6838915094339608</c:v>
                </c:pt>
                <c:pt idx="12">
                  <c:v>10.775589622641508</c:v>
                </c:pt>
                <c:pt idx="13">
                  <c:v>11.910872641509433</c:v>
                </c:pt>
                <c:pt idx="14">
                  <c:v>13.107900943396226</c:v>
                </c:pt>
                <c:pt idx="15">
                  <c:v>14.307264150943395</c:v>
                </c:pt>
                <c:pt idx="16">
                  <c:v>15.499622641509431</c:v>
                </c:pt>
                <c:pt idx="17">
                  <c:v>16.76150943396226</c:v>
                </c:pt>
                <c:pt idx="18">
                  <c:v>18.062830188679243</c:v>
                </c:pt>
                <c:pt idx="19">
                  <c:v>19.379198113207543</c:v>
                </c:pt>
                <c:pt idx="20">
                  <c:v>20.768985849056605</c:v>
                </c:pt>
                <c:pt idx="21">
                  <c:v>22.144245283018869</c:v>
                </c:pt>
                <c:pt idx="22">
                  <c:v>23.477216981132077</c:v>
                </c:pt>
                <c:pt idx="23">
                  <c:v>24.798773584905657</c:v>
                </c:pt>
                <c:pt idx="24">
                  <c:v>26.115400943396228</c:v>
                </c:pt>
                <c:pt idx="25">
                  <c:v>27.479504716981133</c:v>
                </c:pt>
                <c:pt idx="26">
                  <c:v>28.884858490566039</c:v>
                </c:pt>
                <c:pt idx="27">
                  <c:v>30.333278301886793</c:v>
                </c:pt>
                <c:pt idx="28">
                  <c:v>31.818537735849056</c:v>
                </c:pt>
                <c:pt idx="29">
                  <c:v>33.358537735849055</c:v>
                </c:pt>
                <c:pt idx="30">
                  <c:v>34.932264150943396</c:v>
                </c:pt>
                <c:pt idx="31">
                  <c:v>36.508066037735851</c:v>
                </c:pt>
                <c:pt idx="32">
                  <c:v>38.101509433962271</c:v>
                </c:pt>
                <c:pt idx="33">
                  <c:v>39.678349056603771</c:v>
                </c:pt>
                <c:pt idx="34">
                  <c:v>41.253113207547166</c:v>
                </c:pt>
                <c:pt idx="35">
                  <c:v>42.854858490566038</c:v>
                </c:pt>
                <c:pt idx="36">
                  <c:v>44.490589622641515</c:v>
                </c:pt>
                <c:pt idx="37">
                  <c:v>46.163419811320765</c:v>
                </c:pt>
                <c:pt idx="38">
                  <c:v>47.864268867924537</c:v>
                </c:pt>
                <c:pt idx="39">
                  <c:v>49.570306603773595</c:v>
                </c:pt>
                <c:pt idx="40">
                  <c:v>51.272452830188691</c:v>
                </c:pt>
                <c:pt idx="41">
                  <c:v>53.019221698113213</c:v>
                </c:pt>
                <c:pt idx="42">
                  <c:v>54.807500000000019</c:v>
                </c:pt>
                <c:pt idx="43">
                  <c:v>56.621981132075483</c:v>
                </c:pt>
                <c:pt idx="44">
                  <c:v>58.535566037735862</c:v>
                </c:pt>
                <c:pt idx="45">
                  <c:v>60.544363207547178</c:v>
                </c:pt>
                <c:pt idx="46">
                  <c:v>62.630731132075482</c:v>
                </c:pt>
                <c:pt idx="47">
                  <c:v>64.79337264150945</c:v>
                </c:pt>
                <c:pt idx="48">
                  <c:v>66.999339622641529</c:v>
                </c:pt>
                <c:pt idx="49">
                  <c:v>69.276132075471722</c:v>
                </c:pt>
                <c:pt idx="50">
                  <c:v>71.532429245283041</c:v>
                </c:pt>
                <c:pt idx="51">
                  <c:v>73.900542452830209</c:v>
                </c:pt>
                <c:pt idx="52">
                  <c:v>76.365943396226442</c:v>
                </c:pt>
                <c:pt idx="53">
                  <c:v>78.875448113207568</c:v>
                </c:pt>
                <c:pt idx="54">
                  <c:v>81.410896226415119</c:v>
                </c:pt>
                <c:pt idx="55">
                  <c:v>83.967617924528327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192576"/>
        <c:axId val="143193152"/>
      </c:scatterChart>
      <c:valAx>
        <c:axId val="143192576"/>
        <c:scaling>
          <c:orientation val="minMax"/>
          <c:max val="2015"/>
          <c:min val="1955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43193152"/>
        <c:crosses val="autoZero"/>
        <c:crossBetween val="midCat"/>
      </c:valAx>
      <c:valAx>
        <c:axId val="1431931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ppm</a:t>
                </a:r>
              </a:p>
            </c:rich>
          </c:tx>
          <c:layout>
            <c:manualLayout>
              <c:xMode val="edge"/>
              <c:yMode val="edge"/>
              <c:x val="5.5441153944320393E-2"/>
              <c:y val="1.817774449416599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192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1911110045795301E-2"/>
          <c:y val="0.12814109314180044"/>
          <c:w val="0.71037143794525681"/>
          <c:h val="0.1826591139656373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fr-FR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400" b="1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/>
            </a:pPr>
            <a:r>
              <a:rPr lang="en-US" sz="2600" b="1">
                <a:solidFill>
                  <a:srgbClr val="00B050"/>
                </a:solidFill>
              </a:rPr>
              <a:t>Temperature océan  intertropical</a:t>
            </a:r>
          </a:p>
        </c:rich>
      </c:tx>
      <c:layout>
        <c:manualLayout>
          <c:xMode val="edge"/>
          <c:yMode val="edge"/>
          <c:x val="7.6625835885615667E-2"/>
          <c:y val="0.29304864066764275"/>
        </c:manualLayout>
      </c:layout>
      <c:overlay val="1"/>
      <c:spPr>
        <a:solidFill>
          <a:schemeClr val="accent3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8.3806564336623687E-2"/>
          <c:y val="6.6257464264886282E-2"/>
          <c:w val="0.87193177670851896"/>
          <c:h val="0.8528848340710426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[2]HadSST_tropics_!$D$11</c:f>
              <c:strCache>
                <c:ptCount val="1"/>
                <c:pt idx="0">
                  <c:v>Moyenne 5 mois</c:v>
                </c:pt>
              </c:strCache>
            </c:strRef>
          </c:tx>
          <c:spPr>
            <a:ln w="762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[2]HadSST_tropics_!$B$12:$B$528</c:f>
              <c:numCache>
                <c:formatCode>General</c:formatCode>
                <c:ptCount val="517"/>
                <c:pt idx="0">
                  <c:v>1975</c:v>
                </c:pt>
                <c:pt idx="1">
                  <c:v>1975.0833333333333</c:v>
                </c:pt>
                <c:pt idx="2">
                  <c:v>1975.1666666666665</c:v>
                </c:pt>
                <c:pt idx="3">
                  <c:v>1975.2499999999998</c:v>
                </c:pt>
                <c:pt idx="4">
                  <c:v>1975.333333333333</c:v>
                </c:pt>
                <c:pt idx="5">
                  <c:v>1975.4166666666663</c:v>
                </c:pt>
                <c:pt idx="6">
                  <c:v>1975.4999999999995</c:v>
                </c:pt>
                <c:pt idx="7">
                  <c:v>1975.5833333333328</c:v>
                </c:pt>
                <c:pt idx="8">
                  <c:v>1975.6666666666661</c:v>
                </c:pt>
                <c:pt idx="9">
                  <c:v>1975.7499999999993</c:v>
                </c:pt>
                <c:pt idx="10">
                  <c:v>1975.8333333333326</c:v>
                </c:pt>
                <c:pt idx="11">
                  <c:v>1975.9166666666658</c:v>
                </c:pt>
                <c:pt idx="12">
                  <c:v>1975.9999999999991</c:v>
                </c:pt>
                <c:pt idx="13">
                  <c:v>1976.0833333333323</c:v>
                </c:pt>
                <c:pt idx="14">
                  <c:v>1976.1666666666656</c:v>
                </c:pt>
                <c:pt idx="15">
                  <c:v>1976.2499999999989</c:v>
                </c:pt>
                <c:pt idx="16">
                  <c:v>1976.3333333333321</c:v>
                </c:pt>
                <c:pt idx="17">
                  <c:v>1976.4166666666654</c:v>
                </c:pt>
                <c:pt idx="18">
                  <c:v>1976.4999999999986</c:v>
                </c:pt>
                <c:pt idx="19">
                  <c:v>1976.5833333333319</c:v>
                </c:pt>
                <c:pt idx="20">
                  <c:v>1976.6666666666652</c:v>
                </c:pt>
                <c:pt idx="21">
                  <c:v>1976.7499999999984</c:v>
                </c:pt>
                <c:pt idx="22">
                  <c:v>1976.8333333333317</c:v>
                </c:pt>
                <c:pt idx="23">
                  <c:v>1976.9166666666649</c:v>
                </c:pt>
                <c:pt idx="24">
                  <c:v>1976.9999999999982</c:v>
                </c:pt>
                <c:pt idx="25">
                  <c:v>1977.0833333333314</c:v>
                </c:pt>
                <c:pt idx="26">
                  <c:v>1977.1666666666647</c:v>
                </c:pt>
                <c:pt idx="27">
                  <c:v>1977.249999999998</c:v>
                </c:pt>
                <c:pt idx="28">
                  <c:v>1977.3333333333312</c:v>
                </c:pt>
                <c:pt idx="29">
                  <c:v>1977.4166666666645</c:v>
                </c:pt>
                <c:pt idx="30">
                  <c:v>1977.4999999999977</c:v>
                </c:pt>
                <c:pt idx="31">
                  <c:v>1977.583333333331</c:v>
                </c:pt>
                <c:pt idx="32">
                  <c:v>1977.6666666666642</c:v>
                </c:pt>
                <c:pt idx="33">
                  <c:v>1977.7499999999975</c:v>
                </c:pt>
                <c:pt idx="34">
                  <c:v>1977.8333333333308</c:v>
                </c:pt>
                <c:pt idx="35">
                  <c:v>1977.916666666664</c:v>
                </c:pt>
                <c:pt idx="36">
                  <c:v>1977.9999999999973</c:v>
                </c:pt>
                <c:pt idx="37">
                  <c:v>1978.0833333333305</c:v>
                </c:pt>
                <c:pt idx="38">
                  <c:v>1978.1666666666638</c:v>
                </c:pt>
                <c:pt idx="39">
                  <c:v>1978.249999999997</c:v>
                </c:pt>
                <c:pt idx="40">
                  <c:v>1978.3333333333303</c:v>
                </c:pt>
                <c:pt idx="41">
                  <c:v>1978.4166666666636</c:v>
                </c:pt>
                <c:pt idx="42">
                  <c:v>1978.4999999999968</c:v>
                </c:pt>
                <c:pt idx="43">
                  <c:v>1978.5833333333301</c:v>
                </c:pt>
                <c:pt idx="44">
                  <c:v>1978.6666666666633</c:v>
                </c:pt>
                <c:pt idx="45">
                  <c:v>1978.7499999999966</c:v>
                </c:pt>
                <c:pt idx="46">
                  <c:v>1978.8333333333298</c:v>
                </c:pt>
                <c:pt idx="47">
                  <c:v>1978.9166666666631</c:v>
                </c:pt>
                <c:pt idx="48">
                  <c:v>1978.9999999999964</c:v>
                </c:pt>
                <c:pt idx="49">
                  <c:v>1979.0833333333296</c:v>
                </c:pt>
                <c:pt idx="50">
                  <c:v>1979.1666666666629</c:v>
                </c:pt>
                <c:pt idx="51">
                  <c:v>1979.2499999999961</c:v>
                </c:pt>
                <c:pt idx="52">
                  <c:v>1979.3333333333294</c:v>
                </c:pt>
                <c:pt idx="53">
                  <c:v>1979.4166666666626</c:v>
                </c:pt>
                <c:pt idx="54">
                  <c:v>1979.4999999999959</c:v>
                </c:pt>
                <c:pt idx="55">
                  <c:v>1979.5833333333292</c:v>
                </c:pt>
                <c:pt idx="56">
                  <c:v>1979.6666666666624</c:v>
                </c:pt>
                <c:pt idx="57">
                  <c:v>1979.7499999999957</c:v>
                </c:pt>
                <c:pt idx="58">
                  <c:v>1979.8333333333289</c:v>
                </c:pt>
                <c:pt idx="59">
                  <c:v>1979.9166666666622</c:v>
                </c:pt>
                <c:pt idx="60">
                  <c:v>1979.9999999999955</c:v>
                </c:pt>
                <c:pt idx="61">
                  <c:v>1980.0833333333287</c:v>
                </c:pt>
                <c:pt idx="62">
                  <c:v>1980.166666666662</c:v>
                </c:pt>
                <c:pt idx="63">
                  <c:v>1980.2499999999952</c:v>
                </c:pt>
                <c:pt idx="64">
                  <c:v>1980.3333333333285</c:v>
                </c:pt>
                <c:pt idx="65">
                  <c:v>1980.4166666666617</c:v>
                </c:pt>
                <c:pt idx="66">
                  <c:v>1980.499999999995</c:v>
                </c:pt>
                <c:pt idx="67">
                  <c:v>1980.5833333333283</c:v>
                </c:pt>
                <c:pt idx="68">
                  <c:v>1980.6666666666615</c:v>
                </c:pt>
                <c:pt idx="69">
                  <c:v>1980.7499999999948</c:v>
                </c:pt>
                <c:pt idx="70">
                  <c:v>1980.833333333328</c:v>
                </c:pt>
                <c:pt idx="71">
                  <c:v>1980.9166666666613</c:v>
                </c:pt>
                <c:pt idx="72">
                  <c:v>1980.9999999999945</c:v>
                </c:pt>
                <c:pt idx="73">
                  <c:v>1981.0833333333278</c:v>
                </c:pt>
                <c:pt idx="74">
                  <c:v>1981.1666666666611</c:v>
                </c:pt>
                <c:pt idx="75">
                  <c:v>1981.2499999999943</c:v>
                </c:pt>
                <c:pt idx="76">
                  <c:v>1981.3333333333276</c:v>
                </c:pt>
                <c:pt idx="77">
                  <c:v>1981.4166666666608</c:v>
                </c:pt>
                <c:pt idx="78">
                  <c:v>1981.4999999999941</c:v>
                </c:pt>
                <c:pt idx="79">
                  <c:v>1981.5833333333273</c:v>
                </c:pt>
                <c:pt idx="80">
                  <c:v>1981.6666666666606</c:v>
                </c:pt>
                <c:pt idx="81">
                  <c:v>1981.7499999999939</c:v>
                </c:pt>
                <c:pt idx="82">
                  <c:v>1981.8333333333271</c:v>
                </c:pt>
                <c:pt idx="83">
                  <c:v>1981.9166666666604</c:v>
                </c:pt>
                <c:pt idx="84">
                  <c:v>1981.9999999999936</c:v>
                </c:pt>
                <c:pt idx="85">
                  <c:v>1982.0833333333269</c:v>
                </c:pt>
                <c:pt idx="86">
                  <c:v>1982.1666666666601</c:v>
                </c:pt>
                <c:pt idx="87">
                  <c:v>1982.2499999999934</c:v>
                </c:pt>
                <c:pt idx="88">
                  <c:v>1982.3333333333267</c:v>
                </c:pt>
                <c:pt idx="89">
                  <c:v>1982.4166666666599</c:v>
                </c:pt>
                <c:pt idx="90">
                  <c:v>1982.4999999999932</c:v>
                </c:pt>
                <c:pt idx="91">
                  <c:v>1982.5833333333264</c:v>
                </c:pt>
                <c:pt idx="92">
                  <c:v>1982.6666666666597</c:v>
                </c:pt>
                <c:pt idx="93">
                  <c:v>1982.749999999993</c:v>
                </c:pt>
                <c:pt idx="94">
                  <c:v>1982.8333333333262</c:v>
                </c:pt>
                <c:pt idx="95">
                  <c:v>1982.9166666666595</c:v>
                </c:pt>
                <c:pt idx="96">
                  <c:v>1982.9999999999927</c:v>
                </c:pt>
                <c:pt idx="97">
                  <c:v>1983.083333333326</c:v>
                </c:pt>
                <c:pt idx="98">
                  <c:v>1983.1666666666592</c:v>
                </c:pt>
                <c:pt idx="99">
                  <c:v>1983.2499999999925</c:v>
                </c:pt>
                <c:pt idx="100">
                  <c:v>1983.3333333333258</c:v>
                </c:pt>
                <c:pt idx="101">
                  <c:v>1983.416666666659</c:v>
                </c:pt>
                <c:pt idx="102">
                  <c:v>1983.4999999999923</c:v>
                </c:pt>
                <c:pt idx="103">
                  <c:v>1983.5833333333255</c:v>
                </c:pt>
                <c:pt idx="104">
                  <c:v>1983.6666666666588</c:v>
                </c:pt>
                <c:pt idx="105">
                  <c:v>1983.749999999992</c:v>
                </c:pt>
                <c:pt idx="106">
                  <c:v>1983.8333333333253</c:v>
                </c:pt>
                <c:pt idx="107">
                  <c:v>1983.9166666666586</c:v>
                </c:pt>
                <c:pt idx="108">
                  <c:v>1983.9999999999918</c:v>
                </c:pt>
                <c:pt idx="109">
                  <c:v>1984.0833333333251</c:v>
                </c:pt>
                <c:pt idx="110">
                  <c:v>1984.1666666666583</c:v>
                </c:pt>
                <c:pt idx="111">
                  <c:v>1984.2499999999916</c:v>
                </c:pt>
                <c:pt idx="112">
                  <c:v>1984.3333333333248</c:v>
                </c:pt>
                <c:pt idx="113">
                  <c:v>1984.4166666666581</c:v>
                </c:pt>
                <c:pt idx="114">
                  <c:v>1984.4999999999914</c:v>
                </c:pt>
                <c:pt idx="115">
                  <c:v>1984.5833333333246</c:v>
                </c:pt>
                <c:pt idx="116">
                  <c:v>1984.6666666666579</c:v>
                </c:pt>
                <c:pt idx="117">
                  <c:v>1984.7499999999911</c:v>
                </c:pt>
                <c:pt idx="118">
                  <c:v>1984.8333333333244</c:v>
                </c:pt>
                <c:pt idx="119">
                  <c:v>1984.9166666666576</c:v>
                </c:pt>
                <c:pt idx="120">
                  <c:v>1984.9999999999909</c:v>
                </c:pt>
                <c:pt idx="121">
                  <c:v>1985.0833333333242</c:v>
                </c:pt>
                <c:pt idx="122">
                  <c:v>1985.1666666666574</c:v>
                </c:pt>
                <c:pt idx="123">
                  <c:v>1985.2499999999907</c:v>
                </c:pt>
                <c:pt idx="124">
                  <c:v>1985.3333333333239</c:v>
                </c:pt>
                <c:pt idx="125">
                  <c:v>1985.4166666666572</c:v>
                </c:pt>
                <c:pt idx="126">
                  <c:v>1985.4999999999905</c:v>
                </c:pt>
                <c:pt idx="127">
                  <c:v>1985.5833333333237</c:v>
                </c:pt>
                <c:pt idx="128">
                  <c:v>1985.666666666657</c:v>
                </c:pt>
                <c:pt idx="129">
                  <c:v>1985.7499999999902</c:v>
                </c:pt>
                <c:pt idx="130">
                  <c:v>1985.8333333333235</c:v>
                </c:pt>
                <c:pt idx="131">
                  <c:v>1985.9166666666567</c:v>
                </c:pt>
                <c:pt idx="132">
                  <c:v>1985.99999999999</c:v>
                </c:pt>
                <c:pt idx="133">
                  <c:v>1986.0833333333233</c:v>
                </c:pt>
                <c:pt idx="134">
                  <c:v>1986.1666666666565</c:v>
                </c:pt>
                <c:pt idx="135">
                  <c:v>1986.2499999999898</c:v>
                </c:pt>
                <c:pt idx="136">
                  <c:v>1986.333333333323</c:v>
                </c:pt>
                <c:pt idx="137">
                  <c:v>1986.4166666666563</c:v>
                </c:pt>
                <c:pt idx="138">
                  <c:v>1986.4999999999895</c:v>
                </c:pt>
                <c:pt idx="139">
                  <c:v>1986.5833333333228</c:v>
                </c:pt>
                <c:pt idx="140">
                  <c:v>1986.6666666666561</c:v>
                </c:pt>
                <c:pt idx="141">
                  <c:v>1986.7499999999893</c:v>
                </c:pt>
                <c:pt idx="142">
                  <c:v>1986.8333333333226</c:v>
                </c:pt>
                <c:pt idx="143">
                  <c:v>1986.9166666666558</c:v>
                </c:pt>
                <c:pt idx="144">
                  <c:v>1986.9999999999891</c:v>
                </c:pt>
                <c:pt idx="145">
                  <c:v>1987.0833333333223</c:v>
                </c:pt>
                <c:pt idx="146">
                  <c:v>1987.1666666666556</c:v>
                </c:pt>
                <c:pt idx="147">
                  <c:v>1987.2499999999889</c:v>
                </c:pt>
                <c:pt idx="148">
                  <c:v>1987.3333333333221</c:v>
                </c:pt>
                <c:pt idx="149">
                  <c:v>1987.4166666666554</c:v>
                </c:pt>
                <c:pt idx="150">
                  <c:v>1987.4999999999886</c:v>
                </c:pt>
                <c:pt idx="151">
                  <c:v>1987.5833333333219</c:v>
                </c:pt>
                <c:pt idx="152">
                  <c:v>1987.6666666666551</c:v>
                </c:pt>
                <c:pt idx="153">
                  <c:v>1987.7499999999884</c:v>
                </c:pt>
                <c:pt idx="154">
                  <c:v>1987.8333333333217</c:v>
                </c:pt>
                <c:pt idx="155">
                  <c:v>1987.9166666666549</c:v>
                </c:pt>
                <c:pt idx="156">
                  <c:v>1987.9999999999882</c:v>
                </c:pt>
                <c:pt idx="157">
                  <c:v>1988.0833333333214</c:v>
                </c:pt>
                <c:pt idx="158">
                  <c:v>1988.1666666666547</c:v>
                </c:pt>
                <c:pt idx="159">
                  <c:v>1988.2499999999879</c:v>
                </c:pt>
                <c:pt idx="160">
                  <c:v>1988.3333333333212</c:v>
                </c:pt>
                <c:pt idx="161">
                  <c:v>1988.4166666666545</c:v>
                </c:pt>
                <c:pt idx="162">
                  <c:v>1988.4999999999877</c:v>
                </c:pt>
                <c:pt idx="163">
                  <c:v>1988.583333333321</c:v>
                </c:pt>
                <c:pt idx="164">
                  <c:v>1988.6666666666542</c:v>
                </c:pt>
                <c:pt idx="165">
                  <c:v>1988.7499999999875</c:v>
                </c:pt>
                <c:pt idx="166">
                  <c:v>1988.8333333333208</c:v>
                </c:pt>
                <c:pt idx="167">
                  <c:v>1988.916666666654</c:v>
                </c:pt>
                <c:pt idx="168">
                  <c:v>1988.9999999999873</c:v>
                </c:pt>
                <c:pt idx="169">
                  <c:v>1989.0833333333205</c:v>
                </c:pt>
                <c:pt idx="170">
                  <c:v>1989.1666666666538</c:v>
                </c:pt>
                <c:pt idx="171">
                  <c:v>1989.249999999987</c:v>
                </c:pt>
                <c:pt idx="172">
                  <c:v>1989.3333333333203</c:v>
                </c:pt>
                <c:pt idx="173">
                  <c:v>1989.4166666666536</c:v>
                </c:pt>
                <c:pt idx="174">
                  <c:v>1989.4999999999868</c:v>
                </c:pt>
                <c:pt idx="175">
                  <c:v>1989.5833333333201</c:v>
                </c:pt>
                <c:pt idx="176">
                  <c:v>1989.6666666666533</c:v>
                </c:pt>
                <c:pt idx="177">
                  <c:v>1989.7499999999866</c:v>
                </c:pt>
                <c:pt idx="178">
                  <c:v>1989.8333333333198</c:v>
                </c:pt>
                <c:pt idx="179">
                  <c:v>1989.9166666666531</c:v>
                </c:pt>
                <c:pt idx="180">
                  <c:v>1989.9999999999864</c:v>
                </c:pt>
                <c:pt idx="181">
                  <c:v>1990.0833333333196</c:v>
                </c:pt>
                <c:pt idx="182">
                  <c:v>1990.1666666666529</c:v>
                </c:pt>
                <c:pt idx="183">
                  <c:v>1990.2499999999861</c:v>
                </c:pt>
                <c:pt idx="184">
                  <c:v>1990.3333333333194</c:v>
                </c:pt>
                <c:pt idx="185">
                  <c:v>1990.4166666666526</c:v>
                </c:pt>
                <c:pt idx="186">
                  <c:v>1990.4999999999859</c:v>
                </c:pt>
                <c:pt idx="187">
                  <c:v>1990.5833333333192</c:v>
                </c:pt>
                <c:pt idx="188">
                  <c:v>1990.6666666666524</c:v>
                </c:pt>
                <c:pt idx="189">
                  <c:v>1990.7499999999857</c:v>
                </c:pt>
                <c:pt idx="190">
                  <c:v>1990.8333333333189</c:v>
                </c:pt>
                <c:pt idx="191">
                  <c:v>1990.9166666666522</c:v>
                </c:pt>
                <c:pt idx="192">
                  <c:v>1990.9999999999854</c:v>
                </c:pt>
                <c:pt idx="193">
                  <c:v>1991.0833333333187</c:v>
                </c:pt>
                <c:pt idx="194">
                  <c:v>1991.166666666652</c:v>
                </c:pt>
                <c:pt idx="195">
                  <c:v>1991.2499999999852</c:v>
                </c:pt>
                <c:pt idx="196">
                  <c:v>1991.3333333333185</c:v>
                </c:pt>
                <c:pt idx="197">
                  <c:v>1991.4166666666517</c:v>
                </c:pt>
                <c:pt idx="198">
                  <c:v>1991.499999999985</c:v>
                </c:pt>
                <c:pt idx="199">
                  <c:v>1991.5833333333183</c:v>
                </c:pt>
                <c:pt idx="200">
                  <c:v>1991.6666666666515</c:v>
                </c:pt>
                <c:pt idx="201">
                  <c:v>1991.7499999999848</c:v>
                </c:pt>
                <c:pt idx="202">
                  <c:v>1991.833333333318</c:v>
                </c:pt>
                <c:pt idx="203">
                  <c:v>1991.9166666666513</c:v>
                </c:pt>
                <c:pt idx="204">
                  <c:v>1991.9999999999845</c:v>
                </c:pt>
                <c:pt idx="205">
                  <c:v>1992.0833333333178</c:v>
                </c:pt>
                <c:pt idx="206">
                  <c:v>1992.1666666666511</c:v>
                </c:pt>
                <c:pt idx="207">
                  <c:v>1992.2499999999843</c:v>
                </c:pt>
                <c:pt idx="208">
                  <c:v>1992.3333333333176</c:v>
                </c:pt>
                <c:pt idx="209">
                  <c:v>1992.4166666666508</c:v>
                </c:pt>
                <c:pt idx="210">
                  <c:v>1992.4999999999841</c:v>
                </c:pt>
                <c:pt idx="211">
                  <c:v>1992.5833333333173</c:v>
                </c:pt>
                <c:pt idx="212">
                  <c:v>1992.6666666666506</c:v>
                </c:pt>
                <c:pt idx="213">
                  <c:v>1992.7499999999839</c:v>
                </c:pt>
                <c:pt idx="214">
                  <c:v>1992.8333333333171</c:v>
                </c:pt>
                <c:pt idx="215">
                  <c:v>1992.9166666666504</c:v>
                </c:pt>
                <c:pt idx="216">
                  <c:v>1992.9999999999836</c:v>
                </c:pt>
                <c:pt idx="217">
                  <c:v>1993.0833333333169</c:v>
                </c:pt>
                <c:pt idx="218">
                  <c:v>1993.1666666666501</c:v>
                </c:pt>
                <c:pt idx="219">
                  <c:v>1993.2499999999834</c:v>
                </c:pt>
                <c:pt idx="220">
                  <c:v>1993.3333333333167</c:v>
                </c:pt>
                <c:pt idx="221">
                  <c:v>1993.4166666666499</c:v>
                </c:pt>
                <c:pt idx="222">
                  <c:v>1993.4999999999832</c:v>
                </c:pt>
                <c:pt idx="223">
                  <c:v>1993.5833333333164</c:v>
                </c:pt>
                <c:pt idx="224">
                  <c:v>1993.6666666666497</c:v>
                </c:pt>
                <c:pt idx="225">
                  <c:v>1993.7499999999829</c:v>
                </c:pt>
                <c:pt idx="226">
                  <c:v>1993.8333333333162</c:v>
                </c:pt>
                <c:pt idx="227">
                  <c:v>1993.9166666666495</c:v>
                </c:pt>
                <c:pt idx="228">
                  <c:v>1993.9999999999827</c:v>
                </c:pt>
                <c:pt idx="229">
                  <c:v>1994.083333333316</c:v>
                </c:pt>
                <c:pt idx="230">
                  <c:v>1994.1666666666492</c:v>
                </c:pt>
                <c:pt idx="231">
                  <c:v>1994.2499999999825</c:v>
                </c:pt>
                <c:pt idx="232">
                  <c:v>1994.3333333333157</c:v>
                </c:pt>
                <c:pt idx="233">
                  <c:v>1994.416666666649</c:v>
                </c:pt>
                <c:pt idx="234">
                  <c:v>1994.4999999999823</c:v>
                </c:pt>
                <c:pt idx="235">
                  <c:v>1994.5833333333155</c:v>
                </c:pt>
                <c:pt idx="236">
                  <c:v>1994.6666666666488</c:v>
                </c:pt>
                <c:pt idx="237">
                  <c:v>1994.749999999982</c:v>
                </c:pt>
                <c:pt idx="238">
                  <c:v>1994.8333333333153</c:v>
                </c:pt>
                <c:pt idx="239">
                  <c:v>1994.9166666666486</c:v>
                </c:pt>
                <c:pt idx="240">
                  <c:v>1994.9999999999818</c:v>
                </c:pt>
                <c:pt idx="241">
                  <c:v>1995.0833333333151</c:v>
                </c:pt>
                <c:pt idx="242">
                  <c:v>1995.1666666666483</c:v>
                </c:pt>
                <c:pt idx="243">
                  <c:v>1995.2499999999816</c:v>
                </c:pt>
                <c:pt idx="244">
                  <c:v>1995.3333333333148</c:v>
                </c:pt>
                <c:pt idx="245">
                  <c:v>1995.4166666666481</c:v>
                </c:pt>
                <c:pt idx="246">
                  <c:v>1995.4999999999814</c:v>
                </c:pt>
                <c:pt idx="247">
                  <c:v>1995.5833333333146</c:v>
                </c:pt>
                <c:pt idx="248">
                  <c:v>1995.6666666666479</c:v>
                </c:pt>
                <c:pt idx="249">
                  <c:v>1995.7499999999811</c:v>
                </c:pt>
                <c:pt idx="250">
                  <c:v>1995.8333333333144</c:v>
                </c:pt>
                <c:pt idx="251">
                  <c:v>1995.9166666666476</c:v>
                </c:pt>
                <c:pt idx="252">
                  <c:v>1995.9999999999809</c:v>
                </c:pt>
                <c:pt idx="253">
                  <c:v>1996.0833333333142</c:v>
                </c:pt>
                <c:pt idx="254">
                  <c:v>1996.1666666666474</c:v>
                </c:pt>
                <c:pt idx="255">
                  <c:v>1996.2499999999807</c:v>
                </c:pt>
                <c:pt idx="256">
                  <c:v>1996.3333333333139</c:v>
                </c:pt>
                <c:pt idx="257">
                  <c:v>1996.4166666666472</c:v>
                </c:pt>
                <c:pt idx="258">
                  <c:v>1996.4999999999804</c:v>
                </c:pt>
                <c:pt idx="259">
                  <c:v>1996.5833333333137</c:v>
                </c:pt>
                <c:pt idx="260">
                  <c:v>1996.666666666647</c:v>
                </c:pt>
                <c:pt idx="261">
                  <c:v>1996.7499999999802</c:v>
                </c:pt>
                <c:pt idx="262">
                  <c:v>1996.8333333333135</c:v>
                </c:pt>
                <c:pt idx="263">
                  <c:v>1996.9166666666467</c:v>
                </c:pt>
                <c:pt idx="264">
                  <c:v>1996.99999999998</c:v>
                </c:pt>
                <c:pt idx="265">
                  <c:v>1997.0833333333132</c:v>
                </c:pt>
                <c:pt idx="266">
                  <c:v>1997.1666666666465</c:v>
                </c:pt>
                <c:pt idx="267">
                  <c:v>1997.2499999999798</c:v>
                </c:pt>
                <c:pt idx="268">
                  <c:v>1997.333333333313</c:v>
                </c:pt>
                <c:pt idx="269">
                  <c:v>1997.4166666666463</c:v>
                </c:pt>
                <c:pt idx="270">
                  <c:v>1997.4999999999795</c:v>
                </c:pt>
                <c:pt idx="271">
                  <c:v>1997.5833333333128</c:v>
                </c:pt>
                <c:pt idx="272">
                  <c:v>1997.6666666666461</c:v>
                </c:pt>
                <c:pt idx="273">
                  <c:v>1997.7499999999793</c:v>
                </c:pt>
                <c:pt idx="274">
                  <c:v>1997.8333333333126</c:v>
                </c:pt>
                <c:pt idx="275">
                  <c:v>1997.9166666666458</c:v>
                </c:pt>
                <c:pt idx="276">
                  <c:v>1997.9999999999791</c:v>
                </c:pt>
                <c:pt idx="277">
                  <c:v>1998.0833333333123</c:v>
                </c:pt>
                <c:pt idx="278">
                  <c:v>1998.1666666666456</c:v>
                </c:pt>
                <c:pt idx="279">
                  <c:v>1998.2499999999789</c:v>
                </c:pt>
                <c:pt idx="280">
                  <c:v>1998.3333333333121</c:v>
                </c:pt>
                <c:pt idx="281">
                  <c:v>1998.4166666666454</c:v>
                </c:pt>
                <c:pt idx="282">
                  <c:v>1998.4999999999786</c:v>
                </c:pt>
                <c:pt idx="283">
                  <c:v>1998.5833333333119</c:v>
                </c:pt>
                <c:pt idx="284">
                  <c:v>1998.6666666666451</c:v>
                </c:pt>
                <c:pt idx="285">
                  <c:v>1998.7499999999784</c:v>
                </c:pt>
                <c:pt idx="286">
                  <c:v>1998.8333333333117</c:v>
                </c:pt>
                <c:pt idx="287">
                  <c:v>1998.9166666666449</c:v>
                </c:pt>
                <c:pt idx="288">
                  <c:v>1998.9999999999782</c:v>
                </c:pt>
                <c:pt idx="289">
                  <c:v>1999.0833333333114</c:v>
                </c:pt>
                <c:pt idx="290">
                  <c:v>1999.1666666666447</c:v>
                </c:pt>
                <c:pt idx="291">
                  <c:v>1999.2499999999779</c:v>
                </c:pt>
                <c:pt idx="292">
                  <c:v>1999.3333333333112</c:v>
                </c:pt>
                <c:pt idx="293">
                  <c:v>1999.4166666666445</c:v>
                </c:pt>
                <c:pt idx="294">
                  <c:v>1999.4999999999777</c:v>
                </c:pt>
                <c:pt idx="295">
                  <c:v>1999.583333333311</c:v>
                </c:pt>
                <c:pt idx="296">
                  <c:v>1999.6666666666442</c:v>
                </c:pt>
                <c:pt idx="297">
                  <c:v>1999.7499999999775</c:v>
                </c:pt>
                <c:pt idx="298">
                  <c:v>1999.8333333333107</c:v>
                </c:pt>
                <c:pt idx="299">
                  <c:v>1999.916666666644</c:v>
                </c:pt>
                <c:pt idx="300">
                  <c:v>1999.9999999999773</c:v>
                </c:pt>
                <c:pt idx="301">
                  <c:v>2000.0833333333105</c:v>
                </c:pt>
                <c:pt idx="302">
                  <c:v>2000.1666666666438</c:v>
                </c:pt>
                <c:pt idx="303">
                  <c:v>2000.249999999977</c:v>
                </c:pt>
                <c:pt idx="304">
                  <c:v>2000.3333333333103</c:v>
                </c:pt>
                <c:pt idx="305">
                  <c:v>2000.4166666666436</c:v>
                </c:pt>
                <c:pt idx="306">
                  <c:v>2000.4999999999768</c:v>
                </c:pt>
                <c:pt idx="307">
                  <c:v>2000.5833333333101</c:v>
                </c:pt>
                <c:pt idx="308">
                  <c:v>2000.6666666666433</c:v>
                </c:pt>
                <c:pt idx="309">
                  <c:v>2000.7499999999766</c:v>
                </c:pt>
                <c:pt idx="310">
                  <c:v>2000.8333333333098</c:v>
                </c:pt>
                <c:pt idx="311">
                  <c:v>2000.9166666666431</c:v>
                </c:pt>
                <c:pt idx="312">
                  <c:v>2000.9999999999764</c:v>
                </c:pt>
                <c:pt idx="313">
                  <c:v>2001.0833333333096</c:v>
                </c:pt>
                <c:pt idx="314">
                  <c:v>2001.1666666666429</c:v>
                </c:pt>
                <c:pt idx="315">
                  <c:v>2001.2499999999761</c:v>
                </c:pt>
                <c:pt idx="316">
                  <c:v>2001.3333333333094</c:v>
                </c:pt>
                <c:pt idx="317">
                  <c:v>2001.4166666666426</c:v>
                </c:pt>
                <c:pt idx="318">
                  <c:v>2001.4999999999759</c:v>
                </c:pt>
                <c:pt idx="319">
                  <c:v>2001.5833333333092</c:v>
                </c:pt>
                <c:pt idx="320">
                  <c:v>2001.6666666666424</c:v>
                </c:pt>
                <c:pt idx="321">
                  <c:v>2001.7499999999757</c:v>
                </c:pt>
                <c:pt idx="322">
                  <c:v>2001.8333333333089</c:v>
                </c:pt>
                <c:pt idx="323">
                  <c:v>2001.9166666666422</c:v>
                </c:pt>
                <c:pt idx="324">
                  <c:v>2001.9999999999754</c:v>
                </c:pt>
                <c:pt idx="325">
                  <c:v>2002.0833333333087</c:v>
                </c:pt>
                <c:pt idx="326">
                  <c:v>2002.166666666642</c:v>
                </c:pt>
                <c:pt idx="327">
                  <c:v>2002.2499999999752</c:v>
                </c:pt>
                <c:pt idx="328">
                  <c:v>2002.3333333333085</c:v>
                </c:pt>
                <c:pt idx="329">
                  <c:v>2002.4166666666417</c:v>
                </c:pt>
                <c:pt idx="330">
                  <c:v>2002.499999999975</c:v>
                </c:pt>
                <c:pt idx="331">
                  <c:v>2002.5833333333082</c:v>
                </c:pt>
                <c:pt idx="332">
                  <c:v>2002.6666666666415</c:v>
                </c:pt>
                <c:pt idx="333">
                  <c:v>2002.7499999999748</c:v>
                </c:pt>
                <c:pt idx="334">
                  <c:v>2002.833333333308</c:v>
                </c:pt>
                <c:pt idx="335">
                  <c:v>2002.9166666666413</c:v>
                </c:pt>
                <c:pt idx="336">
                  <c:v>2002.9999999999745</c:v>
                </c:pt>
                <c:pt idx="337">
                  <c:v>2003.0833333333078</c:v>
                </c:pt>
                <c:pt idx="338">
                  <c:v>2003.166666666641</c:v>
                </c:pt>
                <c:pt idx="339">
                  <c:v>2003.2499999999743</c:v>
                </c:pt>
                <c:pt idx="340">
                  <c:v>2003.3333333333076</c:v>
                </c:pt>
                <c:pt idx="341">
                  <c:v>2003.4166666666408</c:v>
                </c:pt>
                <c:pt idx="342">
                  <c:v>2003.4999999999741</c:v>
                </c:pt>
                <c:pt idx="343">
                  <c:v>2003.5833333333073</c:v>
                </c:pt>
                <c:pt idx="344">
                  <c:v>2003.6666666666406</c:v>
                </c:pt>
                <c:pt idx="345">
                  <c:v>2003.7499999999739</c:v>
                </c:pt>
                <c:pt idx="346">
                  <c:v>2003.8333333333071</c:v>
                </c:pt>
                <c:pt idx="347">
                  <c:v>2003.9166666666404</c:v>
                </c:pt>
                <c:pt idx="348">
                  <c:v>2003.9999999999736</c:v>
                </c:pt>
                <c:pt idx="349">
                  <c:v>2004.0833333333069</c:v>
                </c:pt>
                <c:pt idx="350">
                  <c:v>2004.1666666666401</c:v>
                </c:pt>
                <c:pt idx="351">
                  <c:v>2004.2499999999734</c:v>
                </c:pt>
                <c:pt idx="352">
                  <c:v>2004.3333333333067</c:v>
                </c:pt>
                <c:pt idx="353">
                  <c:v>2004.4166666666399</c:v>
                </c:pt>
                <c:pt idx="354">
                  <c:v>2004.4999999999732</c:v>
                </c:pt>
                <c:pt idx="355">
                  <c:v>2004.5833333333064</c:v>
                </c:pt>
                <c:pt idx="356">
                  <c:v>2004.6666666666397</c:v>
                </c:pt>
                <c:pt idx="357">
                  <c:v>2004.7499999999729</c:v>
                </c:pt>
                <c:pt idx="358">
                  <c:v>2004.8333333333062</c:v>
                </c:pt>
                <c:pt idx="359">
                  <c:v>2004.9166666666395</c:v>
                </c:pt>
                <c:pt idx="360">
                  <c:v>2004.9999999999727</c:v>
                </c:pt>
                <c:pt idx="361">
                  <c:v>2005.083333333306</c:v>
                </c:pt>
                <c:pt idx="362">
                  <c:v>2005.1666666666392</c:v>
                </c:pt>
                <c:pt idx="363">
                  <c:v>2005.2499999999725</c:v>
                </c:pt>
                <c:pt idx="364">
                  <c:v>2005.3333333333057</c:v>
                </c:pt>
                <c:pt idx="365">
                  <c:v>2005.416666666639</c:v>
                </c:pt>
                <c:pt idx="366">
                  <c:v>2005.4999999999723</c:v>
                </c:pt>
                <c:pt idx="367">
                  <c:v>2005.5833333333055</c:v>
                </c:pt>
                <c:pt idx="368">
                  <c:v>2005.6666666666388</c:v>
                </c:pt>
                <c:pt idx="369">
                  <c:v>2005.749999999972</c:v>
                </c:pt>
                <c:pt idx="370">
                  <c:v>2005.8333333333053</c:v>
                </c:pt>
                <c:pt idx="371">
                  <c:v>2005.9166666666385</c:v>
                </c:pt>
                <c:pt idx="372">
                  <c:v>2005.9999999999718</c:v>
                </c:pt>
                <c:pt idx="373">
                  <c:v>2006.0833333333051</c:v>
                </c:pt>
                <c:pt idx="374">
                  <c:v>2006.1666666666383</c:v>
                </c:pt>
                <c:pt idx="375">
                  <c:v>2006.2499999999716</c:v>
                </c:pt>
                <c:pt idx="376">
                  <c:v>2006.3333333333048</c:v>
                </c:pt>
                <c:pt idx="377">
                  <c:v>2006.4166666666381</c:v>
                </c:pt>
                <c:pt idx="378">
                  <c:v>2006.4999999999714</c:v>
                </c:pt>
                <c:pt idx="379">
                  <c:v>2006.5833333333046</c:v>
                </c:pt>
                <c:pt idx="380">
                  <c:v>2006.6666666666379</c:v>
                </c:pt>
                <c:pt idx="381">
                  <c:v>2006.7499999999711</c:v>
                </c:pt>
                <c:pt idx="382">
                  <c:v>2006.8333333333044</c:v>
                </c:pt>
                <c:pt idx="383">
                  <c:v>2006.9166666666376</c:v>
                </c:pt>
                <c:pt idx="384">
                  <c:v>2006.9999999999709</c:v>
                </c:pt>
                <c:pt idx="385">
                  <c:v>2007.0833333333042</c:v>
                </c:pt>
                <c:pt idx="386">
                  <c:v>2007.1666666666374</c:v>
                </c:pt>
                <c:pt idx="387">
                  <c:v>2007.2499999999707</c:v>
                </c:pt>
                <c:pt idx="388">
                  <c:v>2007.3333333333039</c:v>
                </c:pt>
                <c:pt idx="389">
                  <c:v>2007.4166666666372</c:v>
                </c:pt>
                <c:pt idx="390">
                  <c:v>2007.4999999999704</c:v>
                </c:pt>
                <c:pt idx="391">
                  <c:v>2007.5833333333037</c:v>
                </c:pt>
                <c:pt idx="392">
                  <c:v>2007.666666666637</c:v>
                </c:pt>
                <c:pt idx="393">
                  <c:v>2007.7499999999702</c:v>
                </c:pt>
                <c:pt idx="394">
                  <c:v>2007.8333333333035</c:v>
                </c:pt>
                <c:pt idx="395">
                  <c:v>2007.9166666666367</c:v>
                </c:pt>
                <c:pt idx="396">
                  <c:v>2007.99999999997</c:v>
                </c:pt>
                <c:pt idx="397">
                  <c:v>2008.0833333333032</c:v>
                </c:pt>
                <c:pt idx="398">
                  <c:v>2008.1666666666365</c:v>
                </c:pt>
                <c:pt idx="399">
                  <c:v>2008.2499999999698</c:v>
                </c:pt>
                <c:pt idx="400">
                  <c:v>2008.333333333303</c:v>
                </c:pt>
                <c:pt idx="401">
                  <c:v>2008.4166666666363</c:v>
                </c:pt>
                <c:pt idx="402">
                  <c:v>2008.4999999999695</c:v>
                </c:pt>
                <c:pt idx="403">
                  <c:v>2008.5833333333028</c:v>
                </c:pt>
                <c:pt idx="404">
                  <c:v>2008.666666666636</c:v>
                </c:pt>
                <c:pt idx="405">
                  <c:v>2008.7499999999693</c:v>
                </c:pt>
                <c:pt idx="406">
                  <c:v>2008.8333333333026</c:v>
                </c:pt>
                <c:pt idx="407">
                  <c:v>2008.9166666666358</c:v>
                </c:pt>
                <c:pt idx="408">
                  <c:v>2008.9999999999691</c:v>
                </c:pt>
                <c:pt idx="409">
                  <c:v>2009.0833333333023</c:v>
                </c:pt>
                <c:pt idx="410">
                  <c:v>2009.1666666666356</c:v>
                </c:pt>
                <c:pt idx="411">
                  <c:v>2009.2499999999688</c:v>
                </c:pt>
                <c:pt idx="412">
                  <c:v>2009.3333333333021</c:v>
                </c:pt>
                <c:pt idx="413">
                  <c:v>2009.4166666666354</c:v>
                </c:pt>
                <c:pt idx="414">
                  <c:v>2009.4999999999686</c:v>
                </c:pt>
                <c:pt idx="415">
                  <c:v>2009.5833333333019</c:v>
                </c:pt>
                <c:pt idx="416">
                  <c:v>2009.6666666666351</c:v>
                </c:pt>
                <c:pt idx="417">
                  <c:v>2009.7499999999684</c:v>
                </c:pt>
                <c:pt idx="418">
                  <c:v>2009.8333333333017</c:v>
                </c:pt>
                <c:pt idx="419">
                  <c:v>2009.9166666666349</c:v>
                </c:pt>
                <c:pt idx="420">
                  <c:v>2009.9999999999682</c:v>
                </c:pt>
                <c:pt idx="421">
                  <c:v>2010.0833333333014</c:v>
                </c:pt>
                <c:pt idx="422">
                  <c:v>2010.1666666666347</c:v>
                </c:pt>
                <c:pt idx="423">
                  <c:v>2010.2499999999679</c:v>
                </c:pt>
                <c:pt idx="424">
                  <c:v>2010.3333333333012</c:v>
                </c:pt>
                <c:pt idx="425">
                  <c:v>2010.4166666666345</c:v>
                </c:pt>
                <c:pt idx="426">
                  <c:v>2010.4999999999677</c:v>
                </c:pt>
                <c:pt idx="427">
                  <c:v>2010.583333333301</c:v>
                </c:pt>
                <c:pt idx="428">
                  <c:v>2010.6666666666342</c:v>
                </c:pt>
                <c:pt idx="429">
                  <c:v>2010.7499999999675</c:v>
                </c:pt>
                <c:pt idx="430">
                  <c:v>2010.8333333333007</c:v>
                </c:pt>
                <c:pt idx="431">
                  <c:v>2010.916666666634</c:v>
                </c:pt>
                <c:pt idx="432">
                  <c:v>2010.9999999999673</c:v>
                </c:pt>
                <c:pt idx="433">
                  <c:v>2011.0833333333005</c:v>
                </c:pt>
                <c:pt idx="434">
                  <c:v>2011.1666666666338</c:v>
                </c:pt>
                <c:pt idx="435">
                  <c:v>2011.249999999967</c:v>
                </c:pt>
                <c:pt idx="436">
                  <c:v>2011.3333333333003</c:v>
                </c:pt>
                <c:pt idx="437">
                  <c:v>2011.4166666666335</c:v>
                </c:pt>
                <c:pt idx="438">
                  <c:v>2011.4999999999668</c:v>
                </c:pt>
                <c:pt idx="439">
                  <c:v>2011.5833333333001</c:v>
                </c:pt>
                <c:pt idx="440">
                  <c:v>2011.6666666666333</c:v>
                </c:pt>
                <c:pt idx="441">
                  <c:v>2011.7499999999666</c:v>
                </c:pt>
                <c:pt idx="442">
                  <c:v>2011.8333333332998</c:v>
                </c:pt>
                <c:pt idx="443">
                  <c:v>2011.9166666666331</c:v>
                </c:pt>
                <c:pt idx="444">
                  <c:v>2011.9999999999663</c:v>
                </c:pt>
                <c:pt idx="445">
                  <c:v>2012.0833333332996</c:v>
                </c:pt>
                <c:pt idx="446">
                  <c:v>2012.1666666666329</c:v>
                </c:pt>
                <c:pt idx="447">
                  <c:v>2012.2499999999661</c:v>
                </c:pt>
                <c:pt idx="448">
                  <c:v>2012.3333333332994</c:v>
                </c:pt>
                <c:pt idx="449">
                  <c:v>2012.4166666666326</c:v>
                </c:pt>
                <c:pt idx="450">
                  <c:v>2012.4999999999659</c:v>
                </c:pt>
                <c:pt idx="451">
                  <c:v>2012.5833333332992</c:v>
                </c:pt>
                <c:pt idx="452">
                  <c:v>2012.6666666666324</c:v>
                </c:pt>
                <c:pt idx="453">
                  <c:v>2012.7499999999657</c:v>
                </c:pt>
                <c:pt idx="454">
                  <c:v>2012.8333333332989</c:v>
                </c:pt>
                <c:pt idx="455">
                  <c:v>2012.9166666666322</c:v>
                </c:pt>
                <c:pt idx="456">
                  <c:v>2012.9999999999654</c:v>
                </c:pt>
                <c:pt idx="457">
                  <c:v>2013.0833333332987</c:v>
                </c:pt>
                <c:pt idx="458">
                  <c:v>2013.166666666632</c:v>
                </c:pt>
                <c:pt idx="459">
                  <c:v>2013.2499999999652</c:v>
                </c:pt>
                <c:pt idx="460">
                  <c:v>2013.3333333332985</c:v>
                </c:pt>
                <c:pt idx="461">
                  <c:v>2013.4166666666317</c:v>
                </c:pt>
                <c:pt idx="462">
                  <c:v>2013.499999999965</c:v>
                </c:pt>
                <c:pt idx="463">
                  <c:v>2013.5833333332982</c:v>
                </c:pt>
                <c:pt idx="464">
                  <c:v>2013.6666666666315</c:v>
                </c:pt>
                <c:pt idx="465">
                  <c:v>2013.7499999999648</c:v>
                </c:pt>
                <c:pt idx="466">
                  <c:v>2013.833333333298</c:v>
                </c:pt>
                <c:pt idx="467">
                  <c:v>2013.9166666666313</c:v>
                </c:pt>
                <c:pt idx="468">
                  <c:v>2013.9999999999645</c:v>
                </c:pt>
                <c:pt idx="469">
                  <c:v>2014.0833333332978</c:v>
                </c:pt>
                <c:pt idx="470">
                  <c:v>2014.166666666631</c:v>
                </c:pt>
                <c:pt idx="471">
                  <c:v>2014.2499999999643</c:v>
                </c:pt>
                <c:pt idx="472">
                  <c:v>2014.3333333332976</c:v>
                </c:pt>
                <c:pt idx="473">
                  <c:v>2014.4166666666308</c:v>
                </c:pt>
                <c:pt idx="474">
                  <c:v>2014.4999999999641</c:v>
                </c:pt>
                <c:pt idx="475">
                  <c:v>2014.5833333332973</c:v>
                </c:pt>
                <c:pt idx="476">
                  <c:v>2014.6666666666306</c:v>
                </c:pt>
                <c:pt idx="477">
                  <c:v>2014.7499999999638</c:v>
                </c:pt>
                <c:pt idx="478">
                  <c:v>2014.8333333332971</c:v>
                </c:pt>
                <c:pt idx="479">
                  <c:v>2014.9166666666304</c:v>
                </c:pt>
                <c:pt idx="480">
                  <c:v>2014.9999999999636</c:v>
                </c:pt>
                <c:pt idx="481">
                  <c:v>2015.0833333332969</c:v>
                </c:pt>
                <c:pt idx="482">
                  <c:v>2015.1666666666301</c:v>
                </c:pt>
                <c:pt idx="483">
                  <c:v>2015.2499999999634</c:v>
                </c:pt>
                <c:pt idx="484">
                  <c:v>2015.3333333332967</c:v>
                </c:pt>
                <c:pt idx="485">
                  <c:v>2015.4166666666299</c:v>
                </c:pt>
                <c:pt idx="486">
                  <c:v>2015.4999999999632</c:v>
                </c:pt>
                <c:pt idx="487">
                  <c:v>2015.5833333332964</c:v>
                </c:pt>
                <c:pt idx="488">
                  <c:v>2015.6666666666297</c:v>
                </c:pt>
                <c:pt idx="489">
                  <c:v>2015.7499999999629</c:v>
                </c:pt>
                <c:pt idx="490">
                  <c:v>2015.8333333332962</c:v>
                </c:pt>
                <c:pt idx="491">
                  <c:v>2015.9166666666295</c:v>
                </c:pt>
                <c:pt idx="492">
                  <c:v>2015.9999999999627</c:v>
                </c:pt>
                <c:pt idx="493">
                  <c:v>2016.083333333296</c:v>
                </c:pt>
                <c:pt idx="494">
                  <c:v>2016.1666666666292</c:v>
                </c:pt>
                <c:pt idx="495">
                  <c:v>2016.2499999999625</c:v>
                </c:pt>
                <c:pt idx="496">
                  <c:v>2016.3333333332957</c:v>
                </c:pt>
                <c:pt idx="497">
                  <c:v>2016.416666666629</c:v>
                </c:pt>
                <c:pt idx="498">
                  <c:v>2016.4999999999623</c:v>
                </c:pt>
                <c:pt idx="499">
                  <c:v>2016.5833333332955</c:v>
                </c:pt>
                <c:pt idx="500">
                  <c:v>2016.6666666666288</c:v>
                </c:pt>
                <c:pt idx="501">
                  <c:v>2016.749999999962</c:v>
                </c:pt>
                <c:pt idx="502">
                  <c:v>2016.8333333332953</c:v>
                </c:pt>
                <c:pt idx="503">
                  <c:v>2016.9166666666285</c:v>
                </c:pt>
                <c:pt idx="504">
                  <c:v>2016.9999999999618</c:v>
                </c:pt>
                <c:pt idx="505">
                  <c:v>2017.0833333332951</c:v>
                </c:pt>
                <c:pt idx="506">
                  <c:v>2017.1666666666283</c:v>
                </c:pt>
                <c:pt idx="507">
                  <c:v>2017.2499999999616</c:v>
                </c:pt>
                <c:pt idx="508">
                  <c:v>2017.3333333332948</c:v>
                </c:pt>
                <c:pt idx="509">
                  <c:v>2017.4166666666281</c:v>
                </c:pt>
                <c:pt idx="510">
                  <c:v>2017.4999999999613</c:v>
                </c:pt>
                <c:pt idx="511">
                  <c:v>2017.5833333332946</c:v>
                </c:pt>
                <c:pt idx="512">
                  <c:v>2017.6666666666279</c:v>
                </c:pt>
                <c:pt idx="513">
                  <c:v>2017.7499999999611</c:v>
                </c:pt>
                <c:pt idx="514">
                  <c:v>2017.8333333332944</c:v>
                </c:pt>
                <c:pt idx="515">
                  <c:v>2017.9166666666276</c:v>
                </c:pt>
                <c:pt idx="516">
                  <c:v>2017.9999999999609</c:v>
                </c:pt>
              </c:numCache>
            </c:numRef>
          </c:xVal>
          <c:yVal>
            <c:numRef>
              <c:f>[2]HadSST_tropics_!$D$12:$D$528</c:f>
              <c:numCache>
                <c:formatCode>General</c:formatCode>
                <c:ptCount val="517"/>
                <c:pt idx="0">
                  <c:v>0</c:v>
                </c:pt>
                <c:pt idx="1">
                  <c:v>0</c:v>
                </c:pt>
                <c:pt idx="2">
                  <c:v>-0.33440000000000003</c:v>
                </c:pt>
                <c:pt idx="3">
                  <c:v>-0.34520000000000001</c:v>
                </c:pt>
                <c:pt idx="4">
                  <c:v>-0.35419999999999996</c:v>
                </c:pt>
                <c:pt idx="5">
                  <c:v>-0.35460000000000003</c:v>
                </c:pt>
                <c:pt idx="6">
                  <c:v>-0.37959999999999999</c:v>
                </c:pt>
                <c:pt idx="7">
                  <c:v>-0.41359999999999991</c:v>
                </c:pt>
                <c:pt idx="8">
                  <c:v>-0.45419999999999999</c:v>
                </c:pt>
                <c:pt idx="9">
                  <c:v>-0.53</c:v>
                </c:pt>
                <c:pt idx="10">
                  <c:v>-0.59399999999999997</c:v>
                </c:pt>
                <c:pt idx="11">
                  <c:v>-0.60540000000000005</c:v>
                </c:pt>
                <c:pt idx="12">
                  <c:v>-0.59320000000000006</c:v>
                </c:pt>
                <c:pt idx="13">
                  <c:v>-0.55700000000000005</c:v>
                </c:pt>
                <c:pt idx="14">
                  <c:v>-0.4904</c:v>
                </c:pt>
                <c:pt idx="15">
                  <c:v>-0.40820000000000001</c:v>
                </c:pt>
                <c:pt idx="16">
                  <c:v>-0.34079999999999994</c:v>
                </c:pt>
                <c:pt idx="17">
                  <c:v>-0.2802</c:v>
                </c:pt>
                <c:pt idx="18">
                  <c:v>-0.22359999999999997</c:v>
                </c:pt>
                <c:pt idx="19">
                  <c:v>-0.1434</c:v>
                </c:pt>
                <c:pt idx="20">
                  <c:v>-7.7200000000000005E-2</c:v>
                </c:pt>
                <c:pt idx="21">
                  <c:v>-3.3000000000000008E-2</c:v>
                </c:pt>
                <c:pt idx="22">
                  <c:v>9.8000000000000014E-3</c:v>
                </c:pt>
                <c:pt idx="23">
                  <c:v>3.7400000000000003E-2</c:v>
                </c:pt>
                <c:pt idx="24">
                  <c:v>2.3200000000000005E-2</c:v>
                </c:pt>
                <c:pt idx="25">
                  <c:v>-1.0199999999999997E-2</c:v>
                </c:pt>
                <c:pt idx="26">
                  <c:v>-1.5399999999999997E-2</c:v>
                </c:pt>
                <c:pt idx="27">
                  <c:v>-1.66E-2</c:v>
                </c:pt>
                <c:pt idx="28">
                  <c:v>-2.2199999999999998E-2</c:v>
                </c:pt>
                <c:pt idx="29">
                  <c:v>-2.7399999999999997E-2</c:v>
                </c:pt>
                <c:pt idx="30">
                  <c:v>-5.5999999999999999E-3</c:v>
                </c:pt>
                <c:pt idx="31">
                  <c:v>1.5999999999999996E-3</c:v>
                </c:pt>
                <c:pt idx="32">
                  <c:v>4.7999999999999987E-3</c:v>
                </c:pt>
                <c:pt idx="33">
                  <c:v>1.6799999999999999E-2</c:v>
                </c:pt>
                <c:pt idx="34">
                  <c:v>5.3000000000000005E-2</c:v>
                </c:pt>
                <c:pt idx="35">
                  <c:v>4.82E-2</c:v>
                </c:pt>
                <c:pt idx="36">
                  <c:v>4.3199999999999995E-2</c:v>
                </c:pt>
                <c:pt idx="37">
                  <c:v>-6.0000000000000613E-4</c:v>
                </c:pt>
                <c:pt idx="38">
                  <c:v>-4.2400000000000007E-2</c:v>
                </c:pt>
                <c:pt idx="39">
                  <c:v>-9.3399999999999997E-2</c:v>
                </c:pt>
                <c:pt idx="40">
                  <c:v>-0.11640000000000002</c:v>
                </c:pt>
                <c:pt idx="41">
                  <c:v>-0.14640000000000003</c:v>
                </c:pt>
                <c:pt idx="42">
                  <c:v>-0.15180000000000002</c:v>
                </c:pt>
                <c:pt idx="43">
                  <c:v>-0.16160000000000002</c:v>
                </c:pt>
                <c:pt idx="44">
                  <c:v>-0.16040000000000001</c:v>
                </c:pt>
                <c:pt idx="45">
                  <c:v>-0.14579999999999999</c:v>
                </c:pt>
                <c:pt idx="46">
                  <c:v>-0.10340000000000001</c:v>
                </c:pt>
                <c:pt idx="47">
                  <c:v>-6.6399999999999987E-2</c:v>
                </c:pt>
                <c:pt idx="48">
                  <c:v>-1.0399999999999996E-2</c:v>
                </c:pt>
                <c:pt idx="49">
                  <c:v>3.3000000000000002E-2</c:v>
                </c:pt>
                <c:pt idx="50">
                  <c:v>4.7E-2</c:v>
                </c:pt>
                <c:pt idx="51">
                  <c:v>5.4200000000000005E-2</c:v>
                </c:pt>
                <c:pt idx="52">
                  <c:v>5.0799999999999998E-2</c:v>
                </c:pt>
                <c:pt idx="53">
                  <c:v>3.5399999999999994E-2</c:v>
                </c:pt>
                <c:pt idx="54">
                  <c:v>3.4199999999999994E-2</c:v>
                </c:pt>
                <c:pt idx="55">
                  <c:v>4.4999999999999998E-2</c:v>
                </c:pt>
                <c:pt idx="56">
                  <c:v>5.5600000000000004E-2</c:v>
                </c:pt>
                <c:pt idx="57">
                  <c:v>9.4E-2</c:v>
                </c:pt>
                <c:pt idx="58">
                  <c:v>0.13319999999999999</c:v>
                </c:pt>
                <c:pt idx="59">
                  <c:v>0.13900000000000001</c:v>
                </c:pt>
                <c:pt idx="60">
                  <c:v>0.15160000000000001</c:v>
                </c:pt>
                <c:pt idx="61">
                  <c:v>0.14940000000000001</c:v>
                </c:pt>
                <c:pt idx="62">
                  <c:v>0.14660000000000001</c:v>
                </c:pt>
                <c:pt idx="63">
                  <c:v>0.1288</c:v>
                </c:pt>
                <c:pt idx="64">
                  <c:v>0.11800000000000002</c:v>
                </c:pt>
                <c:pt idx="65">
                  <c:v>9.64E-2</c:v>
                </c:pt>
                <c:pt idx="66">
                  <c:v>8.0199999999999994E-2</c:v>
                </c:pt>
                <c:pt idx="67">
                  <c:v>4.5399999999999996E-2</c:v>
                </c:pt>
                <c:pt idx="68">
                  <c:v>3.4599999999999999E-2</c:v>
                </c:pt>
                <c:pt idx="69">
                  <c:v>2.3600000000000003E-2</c:v>
                </c:pt>
                <c:pt idx="70">
                  <c:v>-1.8000000000000017E-3</c:v>
                </c:pt>
                <c:pt idx="71">
                  <c:v>-4.3800000000000006E-2</c:v>
                </c:pt>
                <c:pt idx="72">
                  <c:v>-4.2200000000000001E-2</c:v>
                </c:pt>
                <c:pt idx="73">
                  <c:v>-7.1399999999999991E-2</c:v>
                </c:pt>
                <c:pt idx="74">
                  <c:v>-7.7200000000000005E-2</c:v>
                </c:pt>
                <c:pt idx="75">
                  <c:v>-6.7799999999999999E-2</c:v>
                </c:pt>
                <c:pt idx="76">
                  <c:v>-4.4799999999999993E-2</c:v>
                </c:pt>
                <c:pt idx="77">
                  <c:v>-5.4799999999999995E-2</c:v>
                </c:pt>
                <c:pt idx="78">
                  <c:v>-2.4000000000000004E-2</c:v>
                </c:pt>
                <c:pt idx="79">
                  <c:v>1.0799999999999999E-2</c:v>
                </c:pt>
                <c:pt idx="80">
                  <c:v>3.3799999999999997E-2</c:v>
                </c:pt>
                <c:pt idx="81">
                  <c:v>6.3E-2</c:v>
                </c:pt>
                <c:pt idx="82">
                  <c:v>8.7400000000000005E-2</c:v>
                </c:pt>
                <c:pt idx="83">
                  <c:v>7.9600000000000004E-2</c:v>
                </c:pt>
                <c:pt idx="84">
                  <c:v>5.0200000000000002E-2</c:v>
                </c:pt>
                <c:pt idx="85">
                  <c:v>5.2600000000000001E-2</c:v>
                </c:pt>
                <c:pt idx="86">
                  <c:v>5.920000000000001E-2</c:v>
                </c:pt>
                <c:pt idx="87">
                  <c:v>6.3399999999999998E-2</c:v>
                </c:pt>
                <c:pt idx="88">
                  <c:v>6.2600000000000017E-2</c:v>
                </c:pt>
                <c:pt idx="89">
                  <c:v>7.6000000000000012E-2</c:v>
                </c:pt>
                <c:pt idx="90">
                  <c:v>9.98E-2</c:v>
                </c:pt>
                <c:pt idx="91">
                  <c:v>0.1384</c:v>
                </c:pt>
                <c:pt idx="92">
                  <c:v>0.1888</c:v>
                </c:pt>
                <c:pt idx="93">
                  <c:v>0.27579999999999999</c:v>
                </c:pt>
                <c:pt idx="94">
                  <c:v>0.36480000000000001</c:v>
                </c:pt>
                <c:pt idx="95">
                  <c:v>0.42620000000000002</c:v>
                </c:pt>
                <c:pt idx="96">
                  <c:v>0.44959999999999994</c:v>
                </c:pt>
                <c:pt idx="97">
                  <c:v>0.46040000000000003</c:v>
                </c:pt>
                <c:pt idx="98">
                  <c:v>0.44580000000000003</c:v>
                </c:pt>
                <c:pt idx="99">
                  <c:v>0.43780000000000002</c:v>
                </c:pt>
                <c:pt idx="100">
                  <c:v>0.39900000000000002</c:v>
                </c:pt>
                <c:pt idx="101">
                  <c:v>0.36360000000000003</c:v>
                </c:pt>
                <c:pt idx="102">
                  <c:v>0.317</c:v>
                </c:pt>
                <c:pt idx="103">
                  <c:v>0.25739999999999996</c:v>
                </c:pt>
                <c:pt idx="104">
                  <c:v>0.16440000000000002</c:v>
                </c:pt>
                <c:pt idx="105">
                  <c:v>0.12079999999999999</c:v>
                </c:pt>
                <c:pt idx="106">
                  <c:v>8.0799999999999997E-2</c:v>
                </c:pt>
                <c:pt idx="107">
                  <c:v>5.7399999999999993E-2</c:v>
                </c:pt>
                <c:pt idx="108">
                  <c:v>6.7599999999999993E-2</c:v>
                </c:pt>
                <c:pt idx="109">
                  <c:v>7.7800000000000008E-2</c:v>
                </c:pt>
                <c:pt idx="110">
                  <c:v>3.9799999999999995E-2</c:v>
                </c:pt>
                <c:pt idx="111">
                  <c:v>-2.0000000000000018E-3</c:v>
                </c:pt>
                <c:pt idx="112">
                  <c:v>-2.1799999999999996E-2</c:v>
                </c:pt>
                <c:pt idx="113">
                  <c:v>-5.5799999999999995E-2</c:v>
                </c:pt>
                <c:pt idx="114">
                  <c:v>-5.2999999999999992E-2</c:v>
                </c:pt>
                <c:pt idx="115">
                  <c:v>-5.3400000000000003E-2</c:v>
                </c:pt>
                <c:pt idx="116">
                  <c:v>-4.5999999999999999E-2</c:v>
                </c:pt>
                <c:pt idx="117">
                  <c:v>-7.7200000000000005E-2</c:v>
                </c:pt>
                <c:pt idx="118">
                  <c:v>-9.7000000000000003E-2</c:v>
                </c:pt>
                <c:pt idx="119">
                  <c:v>-0.1416</c:v>
                </c:pt>
                <c:pt idx="120">
                  <c:v>-0.15679999999999999</c:v>
                </c:pt>
                <c:pt idx="121">
                  <c:v>-0.17799999999999999</c:v>
                </c:pt>
                <c:pt idx="122">
                  <c:v>-0.17799999999999999</c:v>
                </c:pt>
                <c:pt idx="123">
                  <c:v>-0.19259999999999997</c:v>
                </c:pt>
                <c:pt idx="124">
                  <c:v>-0.19439999999999999</c:v>
                </c:pt>
                <c:pt idx="125">
                  <c:v>-0.185</c:v>
                </c:pt>
                <c:pt idx="126">
                  <c:v>-0.16639999999999999</c:v>
                </c:pt>
                <c:pt idx="127">
                  <c:v>-0.14379999999999998</c:v>
                </c:pt>
                <c:pt idx="128">
                  <c:v>-0.11579999999999999</c:v>
                </c:pt>
                <c:pt idx="129">
                  <c:v>-9.1399999999999995E-2</c:v>
                </c:pt>
                <c:pt idx="130">
                  <c:v>-9.0599999999999986E-2</c:v>
                </c:pt>
                <c:pt idx="131">
                  <c:v>-7.1800000000000003E-2</c:v>
                </c:pt>
                <c:pt idx="132">
                  <c:v>-6.9200000000000012E-2</c:v>
                </c:pt>
                <c:pt idx="133">
                  <c:v>-6.6200000000000009E-2</c:v>
                </c:pt>
                <c:pt idx="134">
                  <c:v>-6.6399999999999987E-2</c:v>
                </c:pt>
                <c:pt idx="135">
                  <c:v>-3.4999999999999996E-2</c:v>
                </c:pt>
                <c:pt idx="136">
                  <c:v>-1.8200000000000004E-2</c:v>
                </c:pt>
                <c:pt idx="137">
                  <c:v>-6.6E-3</c:v>
                </c:pt>
                <c:pt idx="138">
                  <c:v>2.4199999999999999E-2</c:v>
                </c:pt>
                <c:pt idx="139">
                  <c:v>5.6400000000000006E-2</c:v>
                </c:pt>
                <c:pt idx="140">
                  <c:v>8.3800000000000013E-2</c:v>
                </c:pt>
                <c:pt idx="141">
                  <c:v>9.7199999999999995E-2</c:v>
                </c:pt>
                <c:pt idx="142">
                  <c:v>0.127</c:v>
                </c:pt>
                <c:pt idx="143">
                  <c:v>0.1232</c:v>
                </c:pt>
                <c:pt idx="144">
                  <c:v>0.15960000000000002</c:v>
                </c:pt>
                <c:pt idx="145">
                  <c:v>0.17560000000000001</c:v>
                </c:pt>
                <c:pt idx="146">
                  <c:v>0.23599999999999999</c:v>
                </c:pt>
                <c:pt idx="147">
                  <c:v>0.29359999999999997</c:v>
                </c:pt>
                <c:pt idx="148">
                  <c:v>0.36699999999999999</c:v>
                </c:pt>
                <c:pt idx="149">
                  <c:v>0.40920000000000006</c:v>
                </c:pt>
                <c:pt idx="150">
                  <c:v>0.46379999999999999</c:v>
                </c:pt>
                <c:pt idx="151">
                  <c:v>0.49180000000000001</c:v>
                </c:pt>
                <c:pt idx="152">
                  <c:v>0.53559999999999997</c:v>
                </c:pt>
                <c:pt idx="153">
                  <c:v>0.54479999999999995</c:v>
                </c:pt>
                <c:pt idx="154">
                  <c:v>0.54279999999999995</c:v>
                </c:pt>
                <c:pt idx="155">
                  <c:v>0.52059999999999995</c:v>
                </c:pt>
                <c:pt idx="156">
                  <c:v>0.49020000000000002</c:v>
                </c:pt>
                <c:pt idx="157">
                  <c:v>0.42400000000000004</c:v>
                </c:pt>
                <c:pt idx="158">
                  <c:v>0.36279999999999996</c:v>
                </c:pt>
                <c:pt idx="159">
                  <c:v>0.27060000000000001</c:v>
                </c:pt>
                <c:pt idx="160">
                  <c:v>0.1966</c:v>
                </c:pt>
                <c:pt idx="161">
                  <c:v>0.13700000000000001</c:v>
                </c:pt>
                <c:pt idx="162">
                  <c:v>9.2999999999999999E-2</c:v>
                </c:pt>
                <c:pt idx="163">
                  <c:v>4.4000000000000004E-2</c:v>
                </c:pt>
                <c:pt idx="164">
                  <c:v>2.5999999999999968E-3</c:v>
                </c:pt>
                <c:pt idx="165">
                  <c:v>-4.9399999999999999E-2</c:v>
                </c:pt>
                <c:pt idx="166">
                  <c:v>-0.11320000000000001</c:v>
                </c:pt>
                <c:pt idx="167">
                  <c:v>-0.16499999999999998</c:v>
                </c:pt>
                <c:pt idx="168">
                  <c:v>-0.18899999999999997</c:v>
                </c:pt>
                <c:pt idx="169">
                  <c:v>-0.18960000000000002</c:v>
                </c:pt>
                <c:pt idx="170">
                  <c:v>-0.16699999999999998</c:v>
                </c:pt>
                <c:pt idx="171">
                  <c:v>-0.15279999999999999</c:v>
                </c:pt>
                <c:pt idx="172">
                  <c:v>-0.10599999999999998</c:v>
                </c:pt>
                <c:pt idx="173">
                  <c:v>-5.8600000000000006E-2</c:v>
                </c:pt>
                <c:pt idx="174">
                  <c:v>-7.6000000000000009E-3</c:v>
                </c:pt>
                <c:pt idx="175">
                  <c:v>2.9399999999999992E-2</c:v>
                </c:pt>
                <c:pt idx="176">
                  <c:v>6.9400000000000003E-2</c:v>
                </c:pt>
                <c:pt idx="177">
                  <c:v>7.5200000000000003E-2</c:v>
                </c:pt>
                <c:pt idx="178">
                  <c:v>7.1999999999999995E-2</c:v>
                </c:pt>
                <c:pt idx="179">
                  <c:v>0.1012</c:v>
                </c:pt>
                <c:pt idx="180">
                  <c:v>0.11979999999999999</c:v>
                </c:pt>
                <c:pt idx="181">
                  <c:v>0.15039999999999998</c:v>
                </c:pt>
                <c:pt idx="182">
                  <c:v>0.17099999999999999</c:v>
                </c:pt>
                <c:pt idx="183">
                  <c:v>0.19520000000000001</c:v>
                </c:pt>
                <c:pt idx="184">
                  <c:v>0.18080000000000002</c:v>
                </c:pt>
                <c:pt idx="185">
                  <c:v>0.18120000000000003</c:v>
                </c:pt>
                <c:pt idx="186">
                  <c:v>0.1668</c:v>
                </c:pt>
                <c:pt idx="187">
                  <c:v>0.1754</c:v>
                </c:pt>
                <c:pt idx="188">
                  <c:v>0.1802</c:v>
                </c:pt>
                <c:pt idx="189">
                  <c:v>0.1908</c:v>
                </c:pt>
                <c:pt idx="190">
                  <c:v>0.20200000000000001</c:v>
                </c:pt>
                <c:pt idx="191">
                  <c:v>0.20739999999999997</c:v>
                </c:pt>
                <c:pt idx="192">
                  <c:v>0.19400000000000001</c:v>
                </c:pt>
                <c:pt idx="193">
                  <c:v>0.19860000000000003</c:v>
                </c:pt>
                <c:pt idx="194">
                  <c:v>0.21640000000000001</c:v>
                </c:pt>
                <c:pt idx="195">
                  <c:v>0.22759999999999997</c:v>
                </c:pt>
                <c:pt idx="196">
                  <c:v>0.25900000000000001</c:v>
                </c:pt>
                <c:pt idx="197">
                  <c:v>0.27500000000000002</c:v>
                </c:pt>
                <c:pt idx="198">
                  <c:v>0.27139999999999997</c:v>
                </c:pt>
                <c:pt idx="199">
                  <c:v>0.24300000000000002</c:v>
                </c:pt>
                <c:pt idx="200">
                  <c:v>0.2122</c:v>
                </c:pt>
                <c:pt idx="201">
                  <c:v>0.18859999999999999</c:v>
                </c:pt>
                <c:pt idx="202">
                  <c:v>0.18079999999999999</c:v>
                </c:pt>
                <c:pt idx="203">
                  <c:v>0.19359999999999999</c:v>
                </c:pt>
                <c:pt idx="204">
                  <c:v>0.19719999999999999</c:v>
                </c:pt>
                <c:pt idx="205">
                  <c:v>0.21920000000000001</c:v>
                </c:pt>
                <c:pt idx="206">
                  <c:v>0.24159999999999998</c:v>
                </c:pt>
                <c:pt idx="207">
                  <c:v>0.24739999999999998</c:v>
                </c:pt>
                <c:pt idx="208">
                  <c:v>0.23199999999999998</c:v>
                </c:pt>
                <c:pt idx="209">
                  <c:v>0.2122</c:v>
                </c:pt>
                <c:pt idx="210">
                  <c:v>0.18060000000000001</c:v>
                </c:pt>
                <c:pt idx="211">
                  <c:v>0.12520000000000001</c:v>
                </c:pt>
                <c:pt idx="212">
                  <c:v>7.3800000000000004E-2</c:v>
                </c:pt>
                <c:pt idx="213">
                  <c:v>3.2999999999999995E-2</c:v>
                </c:pt>
                <c:pt idx="214">
                  <c:v>1.9400000000000004E-2</c:v>
                </c:pt>
                <c:pt idx="215">
                  <c:v>8.6E-3</c:v>
                </c:pt>
                <c:pt idx="216">
                  <c:v>2.2399999999999996E-2</c:v>
                </c:pt>
                <c:pt idx="217">
                  <c:v>5.7999999999999996E-2</c:v>
                </c:pt>
                <c:pt idx="218">
                  <c:v>0.11339999999999999</c:v>
                </c:pt>
                <c:pt idx="219">
                  <c:v>0.14760000000000001</c:v>
                </c:pt>
                <c:pt idx="220">
                  <c:v>0.1762</c:v>
                </c:pt>
                <c:pt idx="221">
                  <c:v>0.17460000000000001</c:v>
                </c:pt>
                <c:pt idx="222">
                  <c:v>0.17660000000000001</c:v>
                </c:pt>
                <c:pt idx="223">
                  <c:v>0.16140000000000002</c:v>
                </c:pt>
                <c:pt idx="224">
                  <c:v>0.17380000000000001</c:v>
                </c:pt>
                <c:pt idx="225">
                  <c:v>0.17660000000000001</c:v>
                </c:pt>
                <c:pt idx="226">
                  <c:v>0.19900000000000001</c:v>
                </c:pt>
                <c:pt idx="227">
                  <c:v>0.193</c:v>
                </c:pt>
                <c:pt idx="228">
                  <c:v>0.19060000000000002</c:v>
                </c:pt>
                <c:pt idx="229">
                  <c:v>0.16660000000000003</c:v>
                </c:pt>
                <c:pt idx="230">
                  <c:v>0.16</c:v>
                </c:pt>
                <c:pt idx="231">
                  <c:v>0.1396</c:v>
                </c:pt>
                <c:pt idx="232">
                  <c:v>0.12640000000000001</c:v>
                </c:pt>
                <c:pt idx="233">
                  <c:v>0.11220000000000001</c:v>
                </c:pt>
                <c:pt idx="234">
                  <c:v>0.1004</c:v>
                </c:pt>
                <c:pt idx="235">
                  <c:v>0.1206</c:v>
                </c:pt>
                <c:pt idx="236">
                  <c:v>0.1482</c:v>
                </c:pt>
                <c:pt idx="237">
                  <c:v>0.18739999999999998</c:v>
                </c:pt>
                <c:pt idx="238">
                  <c:v>0.22939999999999999</c:v>
                </c:pt>
                <c:pt idx="239">
                  <c:v>0.28659999999999997</c:v>
                </c:pt>
                <c:pt idx="240">
                  <c:v>0.29859999999999998</c:v>
                </c:pt>
                <c:pt idx="241">
                  <c:v>0.3014</c:v>
                </c:pt>
                <c:pt idx="242">
                  <c:v>0.2994</c:v>
                </c:pt>
                <c:pt idx="243">
                  <c:v>0.31020000000000003</c:v>
                </c:pt>
                <c:pt idx="244">
                  <c:v>0.30940000000000001</c:v>
                </c:pt>
                <c:pt idx="245">
                  <c:v>0.29300000000000004</c:v>
                </c:pt>
                <c:pt idx="246">
                  <c:v>0.27260000000000001</c:v>
                </c:pt>
                <c:pt idx="247">
                  <c:v>0.24379999999999996</c:v>
                </c:pt>
                <c:pt idx="248">
                  <c:v>0.21200000000000002</c:v>
                </c:pt>
                <c:pt idx="249">
                  <c:v>0.16899999999999998</c:v>
                </c:pt>
                <c:pt idx="250">
                  <c:v>0.14380000000000001</c:v>
                </c:pt>
                <c:pt idx="251">
                  <c:v>0.14120000000000002</c:v>
                </c:pt>
                <c:pt idx="252">
                  <c:v>0.15560000000000002</c:v>
                </c:pt>
                <c:pt idx="253">
                  <c:v>0.15140000000000001</c:v>
                </c:pt>
                <c:pt idx="254">
                  <c:v>0.13919999999999999</c:v>
                </c:pt>
                <c:pt idx="255">
                  <c:v>0.1462</c:v>
                </c:pt>
                <c:pt idx="256">
                  <c:v>0.1578</c:v>
                </c:pt>
                <c:pt idx="257">
                  <c:v>0.158</c:v>
                </c:pt>
                <c:pt idx="258">
                  <c:v>0.16399999999999998</c:v>
                </c:pt>
                <c:pt idx="259">
                  <c:v>0.17799999999999999</c:v>
                </c:pt>
                <c:pt idx="260">
                  <c:v>0.16320000000000001</c:v>
                </c:pt>
                <c:pt idx="261">
                  <c:v>0.13160000000000002</c:v>
                </c:pt>
                <c:pt idx="262">
                  <c:v>9.2799999999999994E-2</c:v>
                </c:pt>
                <c:pt idx="263">
                  <c:v>4.8800000000000003E-2</c:v>
                </c:pt>
                <c:pt idx="264">
                  <c:v>2.8800000000000003E-2</c:v>
                </c:pt>
                <c:pt idx="265">
                  <c:v>3.8600000000000002E-2</c:v>
                </c:pt>
                <c:pt idx="266">
                  <c:v>8.14E-2</c:v>
                </c:pt>
                <c:pt idx="267">
                  <c:v>0.16040000000000001</c:v>
                </c:pt>
                <c:pt idx="268">
                  <c:v>0.25440000000000002</c:v>
                </c:pt>
                <c:pt idx="269">
                  <c:v>0.34960000000000002</c:v>
                </c:pt>
                <c:pt idx="270">
                  <c:v>0.44719999999999993</c:v>
                </c:pt>
                <c:pt idx="271">
                  <c:v>0.54980000000000007</c:v>
                </c:pt>
                <c:pt idx="272">
                  <c:v>0.63959999999999995</c:v>
                </c:pt>
                <c:pt idx="273">
                  <c:v>0.73599999999999999</c:v>
                </c:pt>
                <c:pt idx="274">
                  <c:v>0.8054</c:v>
                </c:pt>
                <c:pt idx="275">
                  <c:v>0.86799999999999999</c:v>
                </c:pt>
                <c:pt idx="276">
                  <c:v>0.88239999999999996</c:v>
                </c:pt>
                <c:pt idx="277">
                  <c:v>0.86699999999999999</c:v>
                </c:pt>
                <c:pt idx="278">
                  <c:v>0.82539999999999991</c:v>
                </c:pt>
                <c:pt idx="279">
                  <c:v>0.76100000000000001</c:v>
                </c:pt>
                <c:pt idx="280">
                  <c:v>0.69199999999999995</c:v>
                </c:pt>
                <c:pt idx="281">
                  <c:v>0.61359999999999992</c:v>
                </c:pt>
                <c:pt idx="282">
                  <c:v>0.53139999999999998</c:v>
                </c:pt>
                <c:pt idx="283">
                  <c:v>0.44399999999999995</c:v>
                </c:pt>
                <c:pt idx="284">
                  <c:v>0.37719999999999998</c:v>
                </c:pt>
                <c:pt idx="285">
                  <c:v>0.29199999999999998</c:v>
                </c:pt>
                <c:pt idx="286">
                  <c:v>0.1946</c:v>
                </c:pt>
                <c:pt idx="287">
                  <c:v>0.12659999999999999</c:v>
                </c:pt>
                <c:pt idx="288">
                  <c:v>8.7599999999999983E-2</c:v>
                </c:pt>
                <c:pt idx="289">
                  <c:v>5.3000000000000005E-2</c:v>
                </c:pt>
                <c:pt idx="290">
                  <c:v>3.3199999999999993E-2</c:v>
                </c:pt>
                <c:pt idx="291">
                  <c:v>3.6199999999999996E-2</c:v>
                </c:pt>
                <c:pt idx="292">
                  <c:v>5.9399999999999994E-2</c:v>
                </c:pt>
                <c:pt idx="293">
                  <c:v>4.9399999999999999E-2</c:v>
                </c:pt>
                <c:pt idx="294">
                  <c:v>5.4600000000000003E-2</c:v>
                </c:pt>
                <c:pt idx="295">
                  <c:v>5.0799999999999998E-2</c:v>
                </c:pt>
                <c:pt idx="296">
                  <c:v>4.2600000000000006E-2</c:v>
                </c:pt>
                <c:pt idx="297">
                  <c:v>2.5399999999999999E-2</c:v>
                </c:pt>
                <c:pt idx="298">
                  <c:v>1.72E-2</c:v>
                </c:pt>
                <c:pt idx="299">
                  <c:v>8.7999999999999988E-3</c:v>
                </c:pt>
                <c:pt idx="300">
                  <c:v>1.7999999999999999E-2</c:v>
                </c:pt>
                <c:pt idx="301">
                  <c:v>4.6600000000000003E-2</c:v>
                </c:pt>
                <c:pt idx="302">
                  <c:v>5.9799999999999999E-2</c:v>
                </c:pt>
                <c:pt idx="303">
                  <c:v>4.9200000000000001E-2</c:v>
                </c:pt>
                <c:pt idx="304">
                  <c:v>5.0799999999999998E-2</c:v>
                </c:pt>
                <c:pt idx="305">
                  <c:v>8.1600000000000006E-2</c:v>
                </c:pt>
                <c:pt idx="306">
                  <c:v>0.1086</c:v>
                </c:pt>
                <c:pt idx="307">
                  <c:v>0.12320000000000002</c:v>
                </c:pt>
                <c:pt idx="308">
                  <c:v>0.17779999999999999</c:v>
                </c:pt>
                <c:pt idx="309">
                  <c:v>0.17699999999999999</c:v>
                </c:pt>
                <c:pt idx="310">
                  <c:v>0.16060000000000002</c:v>
                </c:pt>
                <c:pt idx="311">
                  <c:v>0.13240000000000002</c:v>
                </c:pt>
                <c:pt idx="312">
                  <c:v>0.158</c:v>
                </c:pt>
                <c:pt idx="313">
                  <c:v>0.17479999999999998</c:v>
                </c:pt>
                <c:pt idx="314">
                  <c:v>0.23599999999999999</c:v>
                </c:pt>
                <c:pt idx="315">
                  <c:v>0.27100000000000002</c:v>
                </c:pt>
                <c:pt idx="316">
                  <c:v>0.31340000000000001</c:v>
                </c:pt>
                <c:pt idx="317">
                  <c:v>0.31540000000000001</c:v>
                </c:pt>
                <c:pt idx="318">
                  <c:v>0.31259999999999999</c:v>
                </c:pt>
                <c:pt idx="319">
                  <c:v>0.3054</c:v>
                </c:pt>
                <c:pt idx="320">
                  <c:v>0.2898</c:v>
                </c:pt>
                <c:pt idx="321">
                  <c:v>0.27579999999999999</c:v>
                </c:pt>
                <c:pt idx="322">
                  <c:v>0.27760000000000001</c:v>
                </c:pt>
                <c:pt idx="323">
                  <c:v>0.2712</c:v>
                </c:pt>
                <c:pt idx="324">
                  <c:v>0.29240000000000005</c:v>
                </c:pt>
                <c:pt idx="325">
                  <c:v>0.32839999999999997</c:v>
                </c:pt>
                <c:pt idx="326">
                  <c:v>0.37340000000000001</c:v>
                </c:pt>
                <c:pt idx="327">
                  <c:v>0.41079999999999994</c:v>
                </c:pt>
                <c:pt idx="328">
                  <c:v>0.43819999999999998</c:v>
                </c:pt>
                <c:pt idx="329">
                  <c:v>0.43320000000000008</c:v>
                </c:pt>
                <c:pt idx="330">
                  <c:v>0.42140000000000005</c:v>
                </c:pt>
                <c:pt idx="331">
                  <c:v>0.42960000000000004</c:v>
                </c:pt>
                <c:pt idx="332">
                  <c:v>0.42319999999999991</c:v>
                </c:pt>
                <c:pt idx="333">
                  <c:v>0.47519999999999996</c:v>
                </c:pt>
                <c:pt idx="334">
                  <c:v>0.51240000000000008</c:v>
                </c:pt>
                <c:pt idx="335">
                  <c:v>0.54459999999999997</c:v>
                </c:pt>
                <c:pt idx="336">
                  <c:v>0.54900000000000004</c:v>
                </c:pt>
                <c:pt idx="337">
                  <c:v>0.54339999999999988</c:v>
                </c:pt>
                <c:pt idx="338">
                  <c:v>0.46939999999999998</c:v>
                </c:pt>
                <c:pt idx="339">
                  <c:v>0.43059999999999998</c:v>
                </c:pt>
                <c:pt idx="340">
                  <c:v>0.41399999999999998</c:v>
                </c:pt>
                <c:pt idx="341">
                  <c:v>0.41059999999999997</c:v>
                </c:pt>
                <c:pt idx="342">
                  <c:v>0.42160000000000003</c:v>
                </c:pt>
                <c:pt idx="343">
                  <c:v>0.47420000000000001</c:v>
                </c:pt>
                <c:pt idx="344">
                  <c:v>0.499</c:v>
                </c:pt>
                <c:pt idx="345">
                  <c:v>0.50080000000000002</c:v>
                </c:pt>
                <c:pt idx="346">
                  <c:v>0.50359999999999994</c:v>
                </c:pt>
                <c:pt idx="347">
                  <c:v>0.49280000000000007</c:v>
                </c:pt>
                <c:pt idx="348">
                  <c:v>0.44539999999999996</c:v>
                </c:pt>
                <c:pt idx="349">
                  <c:v>0.41980000000000006</c:v>
                </c:pt>
                <c:pt idx="350">
                  <c:v>0.37340000000000001</c:v>
                </c:pt>
                <c:pt idx="351">
                  <c:v>0.3054</c:v>
                </c:pt>
                <c:pt idx="352">
                  <c:v>0.26119999999999999</c:v>
                </c:pt>
                <c:pt idx="353">
                  <c:v>0.25839999999999996</c:v>
                </c:pt>
                <c:pt idx="354">
                  <c:v>0.2772</c:v>
                </c:pt>
                <c:pt idx="355">
                  <c:v>0.3236</c:v>
                </c:pt>
                <c:pt idx="356">
                  <c:v>0.38499999999999995</c:v>
                </c:pt>
                <c:pt idx="357">
                  <c:v>0.45120000000000005</c:v>
                </c:pt>
                <c:pt idx="358">
                  <c:v>0.50040000000000007</c:v>
                </c:pt>
                <c:pt idx="359">
                  <c:v>0.49220000000000008</c:v>
                </c:pt>
                <c:pt idx="360">
                  <c:v>0.51400000000000001</c:v>
                </c:pt>
                <c:pt idx="361">
                  <c:v>0.50780000000000003</c:v>
                </c:pt>
                <c:pt idx="362">
                  <c:v>0.49640000000000006</c:v>
                </c:pt>
                <c:pt idx="363">
                  <c:v>0.47339999999999999</c:v>
                </c:pt>
                <c:pt idx="364">
                  <c:v>0.46279999999999999</c:v>
                </c:pt>
                <c:pt idx="365">
                  <c:v>0.43420000000000003</c:v>
                </c:pt>
                <c:pt idx="366">
                  <c:v>0.41019999999999995</c:v>
                </c:pt>
                <c:pt idx="367">
                  <c:v>0.374</c:v>
                </c:pt>
                <c:pt idx="368">
                  <c:v>0.34439999999999998</c:v>
                </c:pt>
                <c:pt idx="369">
                  <c:v>0.32080000000000003</c:v>
                </c:pt>
                <c:pt idx="370">
                  <c:v>0.28559999999999997</c:v>
                </c:pt>
                <c:pt idx="371">
                  <c:v>0.28139999999999998</c:v>
                </c:pt>
                <c:pt idx="372">
                  <c:v>0.26500000000000001</c:v>
                </c:pt>
                <c:pt idx="373">
                  <c:v>0.26100000000000001</c:v>
                </c:pt>
                <c:pt idx="374">
                  <c:v>0.28219999999999995</c:v>
                </c:pt>
                <c:pt idx="375">
                  <c:v>0.30759999999999998</c:v>
                </c:pt>
                <c:pt idx="376">
                  <c:v>0.30479999999999996</c:v>
                </c:pt>
                <c:pt idx="377">
                  <c:v>0.34599999999999997</c:v>
                </c:pt>
                <c:pt idx="378">
                  <c:v>0.38639999999999997</c:v>
                </c:pt>
                <c:pt idx="379">
                  <c:v>0.42199999999999999</c:v>
                </c:pt>
                <c:pt idx="380">
                  <c:v>0.46299999999999997</c:v>
                </c:pt>
                <c:pt idx="381">
                  <c:v>0.53159999999999996</c:v>
                </c:pt>
                <c:pt idx="382">
                  <c:v>0.56040000000000001</c:v>
                </c:pt>
                <c:pt idx="383">
                  <c:v>0.57099999999999995</c:v>
                </c:pt>
                <c:pt idx="384">
                  <c:v>0.52939999999999998</c:v>
                </c:pt>
                <c:pt idx="385">
                  <c:v>0.48579999999999995</c:v>
                </c:pt>
                <c:pt idx="386">
                  <c:v>0.41220000000000001</c:v>
                </c:pt>
                <c:pt idx="387">
                  <c:v>0.37119999999999997</c:v>
                </c:pt>
                <c:pt idx="388">
                  <c:v>0.33160000000000001</c:v>
                </c:pt>
                <c:pt idx="389">
                  <c:v>0.31459999999999999</c:v>
                </c:pt>
                <c:pt idx="390">
                  <c:v>0.27939999999999998</c:v>
                </c:pt>
                <c:pt idx="391">
                  <c:v>0.24660000000000001</c:v>
                </c:pt>
                <c:pt idx="392">
                  <c:v>0.17019999999999999</c:v>
                </c:pt>
                <c:pt idx="393">
                  <c:v>0.10640000000000001</c:v>
                </c:pt>
                <c:pt idx="394">
                  <c:v>5.3799999999999994E-2</c:v>
                </c:pt>
                <c:pt idx="395">
                  <c:v>1.3799999999999998E-2</c:v>
                </c:pt>
                <c:pt idx="396">
                  <c:v>-2.8000000000000013E-3</c:v>
                </c:pt>
                <c:pt idx="397">
                  <c:v>6.6E-3</c:v>
                </c:pt>
                <c:pt idx="398">
                  <c:v>2.12E-2</c:v>
                </c:pt>
                <c:pt idx="399">
                  <c:v>4.9200000000000001E-2</c:v>
                </c:pt>
                <c:pt idx="400">
                  <c:v>0.10100000000000001</c:v>
                </c:pt>
                <c:pt idx="401">
                  <c:v>0.1618</c:v>
                </c:pt>
                <c:pt idx="402">
                  <c:v>0.23620000000000002</c:v>
                </c:pt>
                <c:pt idx="403">
                  <c:v>0.29299999999999998</c:v>
                </c:pt>
                <c:pt idx="404">
                  <c:v>0.3236</c:v>
                </c:pt>
                <c:pt idx="405">
                  <c:v>0.31779999999999997</c:v>
                </c:pt>
                <c:pt idx="406">
                  <c:v>0.31019999999999998</c:v>
                </c:pt>
                <c:pt idx="407">
                  <c:v>0.26339999999999997</c:v>
                </c:pt>
                <c:pt idx="408">
                  <c:v>0.23779999999999996</c:v>
                </c:pt>
                <c:pt idx="409">
                  <c:v>0.25419999999999998</c:v>
                </c:pt>
                <c:pt idx="410">
                  <c:v>0.30839999999999995</c:v>
                </c:pt>
                <c:pt idx="411">
                  <c:v>0.36859999999999998</c:v>
                </c:pt>
                <c:pt idx="412">
                  <c:v>0.45099999999999996</c:v>
                </c:pt>
                <c:pt idx="413">
                  <c:v>0.5292</c:v>
                </c:pt>
                <c:pt idx="414">
                  <c:v>0.56279999999999997</c:v>
                </c:pt>
                <c:pt idx="415">
                  <c:v>0.58860000000000001</c:v>
                </c:pt>
                <c:pt idx="416">
                  <c:v>0.59320000000000006</c:v>
                </c:pt>
                <c:pt idx="417">
                  <c:v>0.61519999999999997</c:v>
                </c:pt>
                <c:pt idx="418">
                  <c:v>0.62479999999999991</c:v>
                </c:pt>
                <c:pt idx="419">
                  <c:v>0.67000000000000015</c:v>
                </c:pt>
                <c:pt idx="420">
                  <c:v>0.68940000000000001</c:v>
                </c:pt>
                <c:pt idx="421">
                  <c:v>0.71920000000000006</c:v>
                </c:pt>
                <c:pt idx="422">
                  <c:v>0.71120000000000005</c:v>
                </c:pt>
                <c:pt idx="423">
                  <c:v>0.69220000000000004</c:v>
                </c:pt>
                <c:pt idx="424">
                  <c:v>0.63659999999999994</c:v>
                </c:pt>
                <c:pt idx="425">
                  <c:v>0.5534</c:v>
                </c:pt>
                <c:pt idx="426">
                  <c:v>0.43520000000000003</c:v>
                </c:pt>
                <c:pt idx="427">
                  <c:v>0.33679999999999993</c:v>
                </c:pt>
                <c:pt idx="428">
                  <c:v>0.24619999999999997</c:v>
                </c:pt>
                <c:pt idx="429">
                  <c:v>0.18139999999999998</c:v>
                </c:pt>
                <c:pt idx="430">
                  <c:v>0.12759999999999999</c:v>
                </c:pt>
                <c:pt idx="431">
                  <c:v>0.11699999999999999</c:v>
                </c:pt>
                <c:pt idx="432">
                  <c:v>0.1028</c:v>
                </c:pt>
                <c:pt idx="433">
                  <c:v>0.1028</c:v>
                </c:pt>
                <c:pt idx="434">
                  <c:v>0.1096</c:v>
                </c:pt>
                <c:pt idx="435">
                  <c:v>0.15060000000000001</c:v>
                </c:pt>
                <c:pt idx="436">
                  <c:v>0.17560000000000001</c:v>
                </c:pt>
                <c:pt idx="437">
                  <c:v>0.19939999999999999</c:v>
                </c:pt>
                <c:pt idx="438">
                  <c:v>0.1978</c:v>
                </c:pt>
                <c:pt idx="439">
                  <c:v>0.17739999999999997</c:v>
                </c:pt>
                <c:pt idx="440">
                  <c:v>0.15279999999999999</c:v>
                </c:pt>
                <c:pt idx="441">
                  <c:v>0.11979999999999999</c:v>
                </c:pt>
                <c:pt idx="442">
                  <c:v>9.5000000000000001E-2</c:v>
                </c:pt>
                <c:pt idx="443">
                  <c:v>0.1022</c:v>
                </c:pt>
                <c:pt idx="444">
                  <c:v>0.10739999999999998</c:v>
                </c:pt>
                <c:pt idx="445">
                  <c:v>0.14179999999999998</c:v>
                </c:pt>
                <c:pt idx="446">
                  <c:v>0.18479999999999999</c:v>
                </c:pt>
                <c:pt idx="447">
                  <c:v>0.21160000000000001</c:v>
                </c:pt>
                <c:pt idx="448">
                  <c:v>0.22939999999999999</c:v>
                </c:pt>
                <c:pt idx="449">
                  <c:v>0.2646</c:v>
                </c:pt>
                <c:pt idx="450">
                  <c:v>0.28759999999999997</c:v>
                </c:pt>
                <c:pt idx="451">
                  <c:v>0.31340000000000001</c:v>
                </c:pt>
                <c:pt idx="452">
                  <c:v>0.36159999999999998</c:v>
                </c:pt>
                <c:pt idx="453">
                  <c:v>0.39439999999999997</c:v>
                </c:pt>
                <c:pt idx="454">
                  <c:v>0.40439999999999998</c:v>
                </c:pt>
                <c:pt idx="455">
                  <c:v>0.39840000000000003</c:v>
                </c:pt>
                <c:pt idx="456">
                  <c:v>0.37760000000000005</c:v>
                </c:pt>
                <c:pt idx="457">
                  <c:v>0.36059999999999998</c:v>
                </c:pt>
                <c:pt idx="458">
                  <c:v>0.35560000000000003</c:v>
                </c:pt>
                <c:pt idx="459">
                  <c:v>0.33160000000000001</c:v>
                </c:pt>
                <c:pt idx="460">
                  <c:v>0.308</c:v>
                </c:pt>
                <c:pt idx="461">
                  <c:v>0.30480000000000002</c:v>
                </c:pt>
                <c:pt idx="462">
                  <c:v>0.30179999999999996</c:v>
                </c:pt>
                <c:pt idx="463">
                  <c:v>0.2928</c:v>
                </c:pt>
                <c:pt idx="464">
                  <c:v>0.3296</c:v>
                </c:pt>
                <c:pt idx="465">
                  <c:v>0.35540000000000005</c:v>
                </c:pt>
                <c:pt idx="466">
                  <c:v>0.35759999999999997</c:v>
                </c:pt>
                <c:pt idx="467">
                  <c:v>0.33239999999999997</c:v>
                </c:pt>
                <c:pt idx="468">
                  <c:v>0.31739999999999996</c:v>
                </c:pt>
                <c:pt idx="469">
                  <c:v>0.31820000000000004</c:v>
                </c:pt>
                <c:pt idx="470">
                  <c:v>0.35340000000000005</c:v>
                </c:pt>
                <c:pt idx="471">
                  <c:v>0.41139999999999999</c:v>
                </c:pt>
                <c:pt idx="472">
                  <c:v>0.45380000000000004</c:v>
                </c:pt>
                <c:pt idx="473">
                  <c:v>0.50020000000000009</c:v>
                </c:pt>
                <c:pt idx="474">
                  <c:v>0.51480000000000004</c:v>
                </c:pt>
                <c:pt idx="475">
                  <c:v>0.51019999999999999</c:v>
                </c:pt>
                <c:pt idx="476">
                  <c:v>0.50119999999999998</c:v>
                </c:pt>
                <c:pt idx="477">
                  <c:v>0.52080000000000004</c:v>
                </c:pt>
                <c:pt idx="478">
                  <c:v>0.5222</c:v>
                </c:pt>
                <c:pt idx="479">
                  <c:v>0.52099999999999991</c:v>
                </c:pt>
                <c:pt idx="480">
                  <c:v>0.51</c:v>
                </c:pt>
                <c:pt idx="481">
                  <c:v>0.51700000000000002</c:v>
                </c:pt>
                <c:pt idx="482">
                  <c:v>0.53520000000000001</c:v>
                </c:pt>
                <c:pt idx="483">
                  <c:v>0.56500000000000006</c:v>
                </c:pt>
                <c:pt idx="484">
                  <c:v>0.623</c:v>
                </c:pt>
                <c:pt idx="485">
                  <c:v>0.67699999999999994</c:v>
                </c:pt>
                <c:pt idx="486">
                  <c:v>0.73599999999999999</c:v>
                </c:pt>
                <c:pt idx="487">
                  <c:v>0.78639999999999999</c:v>
                </c:pt>
                <c:pt idx="488">
                  <c:v>0.85220000000000007</c:v>
                </c:pt>
                <c:pt idx="489">
                  <c:v>0.91179999999999983</c:v>
                </c:pt>
                <c:pt idx="490">
                  <c:v>0.98960000000000004</c:v>
                </c:pt>
                <c:pt idx="491">
                  <c:v>0.99039999999999995</c:v>
                </c:pt>
                <c:pt idx="492">
                  <c:v>1.0025999999999999</c:v>
                </c:pt>
                <c:pt idx="493">
                  <c:v>0.97100000000000009</c:v>
                </c:pt>
                <c:pt idx="494">
                  <c:v>0.90779999999999994</c:v>
                </c:pt>
                <c:pt idx="495">
                  <c:v>0.8286</c:v>
                </c:pt>
                <c:pt idx="496">
                  <c:v>0.77520000000000011</c:v>
                </c:pt>
                <c:pt idx="497">
                  <c:v>0.70079999999999987</c:v>
                </c:pt>
                <c:pt idx="498">
                  <c:v>0.63759999999999994</c:v>
                </c:pt>
                <c:pt idx="499">
                  <c:v>0.59759999999999991</c:v>
                </c:pt>
                <c:pt idx="500">
                  <c:v>0.55420000000000003</c:v>
                </c:pt>
                <c:pt idx="501">
                  <c:v>0.52560000000000007</c:v>
                </c:pt>
                <c:pt idx="502">
                  <c:v>0.49759999999999999</c:v>
                </c:pt>
                <c:pt idx="503">
                  <c:v>0.48120000000000002</c:v>
                </c:pt>
                <c:pt idx="504">
                  <c:v>0.47099999999999997</c:v>
                </c:pt>
                <c:pt idx="505">
                  <c:v>0.48279999999999995</c:v>
                </c:pt>
                <c:pt idx="506">
                  <c:v>0.50259999999999994</c:v>
                </c:pt>
                <c:pt idx="507">
                  <c:v>0.52059999999999995</c:v>
                </c:pt>
                <c:pt idx="508">
                  <c:v>0.51479999999999992</c:v>
                </c:pt>
                <c:pt idx="509">
                  <c:v>0.52360000000000007</c:v>
                </c:pt>
                <c:pt idx="510">
                  <c:v>0.46740000000000004</c:v>
                </c:pt>
                <c:pt idx="511">
                  <c:v>0.42359999999999998</c:v>
                </c:pt>
                <c:pt idx="512">
                  <c:v>0.37740000000000007</c:v>
                </c:pt>
                <c:pt idx="513">
                  <c:v>0.33920000000000006</c:v>
                </c:pt>
                <c:pt idx="514">
                  <c:v>0.28120000000000001</c:v>
                </c:pt>
                <c:pt idx="515">
                  <c:v>0.25579999999999997</c:v>
                </c:pt>
                <c:pt idx="516">
                  <c:v>0.221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644416"/>
        <c:axId val="147644992"/>
      </c:scatterChart>
      <c:valAx>
        <c:axId val="147644416"/>
        <c:scaling>
          <c:orientation val="minMax"/>
          <c:max val="2020"/>
          <c:min val="1980"/>
        </c:scaling>
        <c:delete val="0"/>
        <c:axPos val="b"/>
        <c:majorGridlines/>
        <c:numFmt formatCode="General" sourceLinked="1"/>
        <c:majorTickMark val="out"/>
        <c:minorTickMark val="none"/>
        <c:tickLblPos val="high"/>
        <c:spPr>
          <a:ln w="28575">
            <a:solidFill>
              <a:srgbClr val="00B050"/>
            </a:solidFill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7644992"/>
        <c:crosses val="autoZero"/>
        <c:crossBetween val="midCat"/>
      </c:valAx>
      <c:valAx>
        <c:axId val="147644992"/>
        <c:scaling>
          <c:orientation val="minMax"/>
          <c:max val="1.2"/>
          <c:min val="-0.4"/>
        </c:scaling>
        <c:delete val="0"/>
        <c:axPos val="l"/>
        <c:majorGridlines>
          <c:spPr>
            <a:ln>
              <a:solidFill>
                <a:srgbClr val="00B050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fr-FR" sz="3600" b="1">
                    <a:solidFill>
                      <a:srgbClr val="00B050"/>
                    </a:solidFill>
                  </a:rPr>
                  <a:t>T (°C)</a:t>
                </a:r>
              </a:p>
            </c:rich>
          </c:tx>
          <c:layout>
            <c:manualLayout>
              <c:xMode val="edge"/>
              <c:yMode val="edge"/>
              <c:x val="0.91088596854174242"/>
              <c:y val="9.5531937625804197E-2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1"/>
        <c:majorTickMark val="in"/>
        <c:minorTickMark val="none"/>
        <c:tickLblPos val="high"/>
        <c:txPr>
          <a:bodyPr rot="0" vert="horz"/>
          <a:lstStyle/>
          <a:p>
            <a:pPr>
              <a:defRPr sz="24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76444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>
                <a:solidFill>
                  <a:schemeClr val="tx1"/>
                </a:solidFill>
              </a:defRPr>
            </a:pPr>
            <a:r>
              <a:rPr lang="en-US" sz="2000" b="1">
                <a:solidFill>
                  <a:schemeClr val="tx1"/>
                </a:solidFill>
              </a:rPr>
              <a:t>Temperature océan  intertropical</a:t>
            </a:r>
          </a:p>
        </c:rich>
      </c:tx>
      <c:layout>
        <c:manualLayout>
          <c:xMode val="edge"/>
          <c:yMode val="edge"/>
          <c:x val="0.54213368102957582"/>
          <c:y val="0.23591441582703093"/>
        </c:manualLayout>
      </c:layout>
      <c:overlay val="1"/>
      <c:spPr>
        <a:solidFill>
          <a:schemeClr val="bg1"/>
        </a:solidFill>
        <a:ln>
          <a:solidFill>
            <a:schemeClr val="bg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3977185698033059"/>
          <c:y val="6.6257464264886282E-2"/>
          <c:w val="0.80943177937097788"/>
          <c:h val="0.8528848340710426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[2]HadSST_tropics_!$D$11</c:f>
              <c:strCache>
                <c:ptCount val="1"/>
                <c:pt idx="0">
                  <c:v>Moyenne 5 mois</c:v>
                </c:pt>
              </c:strCache>
            </c:strRef>
          </c:tx>
          <c:spPr>
            <a:ln w="4445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[2]HadSST_tropics_!$B$12:$B$528</c:f>
              <c:numCache>
                <c:formatCode>General</c:formatCode>
                <c:ptCount val="517"/>
                <c:pt idx="0">
                  <c:v>1975</c:v>
                </c:pt>
                <c:pt idx="1">
                  <c:v>1975.0833333333333</c:v>
                </c:pt>
                <c:pt idx="2">
                  <c:v>1975.1666666666665</c:v>
                </c:pt>
                <c:pt idx="3">
                  <c:v>1975.2499999999998</c:v>
                </c:pt>
                <c:pt idx="4">
                  <c:v>1975.333333333333</c:v>
                </c:pt>
                <c:pt idx="5">
                  <c:v>1975.4166666666663</c:v>
                </c:pt>
                <c:pt idx="6">
                  <c:v>1975.4999999999995</c:v>
                </c:pt>
                <c:pt idx="7">
                  <c:v>1975.5833333333328</c:v>
                </c:pt>
                <c:pt idx="8">
                  <c:v>1975.6666666666661</c:v>
                </c:pt>
                <c:pt idx="9">
                  <c:v>1975.7499999999993</c:v>
                </c:pt>
                <c:pt idx="10">
                  <c:v>1975.8333333333326</c:v>
                </c:pt>
                <c:pt idx="11">
                  <c:v>1975.9166666666658</c:v>
                </c:pt>
                <c:pt idx="12">
                  <c:v>1975.9999999999991</c:v>
                </c:pt>
                <c:pt idx="13">
                  <c:v>1976.0833333333323</c:v>
                </c:pt>
                <c:pt idx="14">
                  <c:v>1976.1666666666656</c:v>
                </c:pt>
                <c:pt idx="15">
                  <c:v>1976.2499999999989</c:v>
                </c:pt>
                <c:pt idx="16">
                  <c:v>1976.3333333333321</c:v>
                </c:pt>
                <c:pt idx="17">
                  <c:v>1976.4166666666654</c:v>
                </c:pt>
                <c:pt idx="18">
                  <c:v>1976.4999999999986</c:v>
                </c:pt>
                <c:pt idx="19">
                  <c:v>1976.5833333333319</c:v>
                </c:pt>
                <c:pt idx="20">
                  <c:v>1976.6666666666652</c:v>
                </c:pt>
                <c:pt idx="21">
                  <c:v>1976.7499999999984</c:v>
                </c:pt>
                <c:pt idx="22">
                  <c:v>1976.8333333333317</c:v>
                </c:pt>
                <c:pt idx="23">
                  <c:v>1976.9166666666649</c:v>
                </c:pt>
                <c:pt idx="24">
                  <c:v>1976.9999999999982</c:v>
                </c:pt>
                <c:pt idx="25">
                  <c:v>1977.0833333333314</c:v>
                </c:pt>
                <c:pt idx="26">
                  <c:v>1977.1666666666647</c:v>
                </c:pt>
                <c:pt idx="27">
                  <c:v>1977.249999999998</c:v>
                </c:pt>
                <c:pt idx="28">
                  <c:v>1977.3333333333312</c:v>
                </c:pt>
                <c:pt idx="29">
                  <c:v>1977.4166666666645</c:v>
                </c:pt>
                <c:pt idx="30">
                  <c:v>1977.4999999999977</c:v>
                </c:pt>
                <c:pt idx="31">
                  <c:v>1977.583333333331</c:v>
                </c:pt>
                <c:pt idx="32">
                  <c:v>1977.6666666666642</c:v>
                </c:pt>
                <c:pt idx="33">
                  <c:v>1977.7499999999975</c:v>
                </c:pt>
                <c:pt idx="34">
                  <c:v>1977.8333333333308</c:v>
                </c:pt>
                <c:pt idx="35">
                  <c:v>1977.916666666664</c:v>
                </c:pt>
                <c:pt idx="36">
                  <c:v>1977.9999999999973</c:v>
                </c:pt>
                <c:pt idx="37">
                  <c:v>1978.0833333333305</c:v>
                </c:pt>
                <c:pt idx="38">
                  <c:v>1978.1666666666638</c:v>
                </c:pt>
                <c:pt idx="39">
                  <c:v>1978.249999999997</c:v>
                </c:pt>
                <c:pt idx="40">
                  <c:v>1978.3333333333303</c:v>
                </c:pt>
                <c:pt idx="41">
                  <c:v>1978.4166666666636</c:v>
                </c:pt>
                <c:pt idx="42">
                  <c:v>1978.4999999999968</c:v>
                </c:pt>
                <c:pt idx="43">
                  <c:v>1978.5833333333301</c:v>
                </c:pt>
                <c:pt idx="44">
                  <c:v>1978.6666666666633</c:v>
                </c:pt>
                <c:pt idx="45">
                  <c:v>1978.7499999999966</c:v>
                </c:pt>
                <c:pt idx="46">
                  <c:v>1978.8333333333298</c:v>
                </c:pt>
                <c:pt idx="47">
                  <c:v>1978.9166666666631</c:v>
                </c:pt>
                <c:pt idx="48">
                  <c:v>1978.9999999999964</c:v>
                </c:pt>
                <c:pt idx="49">
                  <c:v>1979.0833333333296</c:v>
                </c:pt>
                <c:pt idx="50">
                  <c:v>1979.1666666666629</c:v>
                </c:pt>
                <c:pt idx="51">
                  <c:v>1979.2499999999961</c:v>
                </c:pt>
                <c:pt idx="52">
                  <c:v>1979.3333333333294</c:v>
                </c:pt>
                <c:pt idx="53">
                  <c:v>1979.4166666666626</c:v>
                </c:pt>
                <c:pt idx="54">
                  <c:v>1979.4999999999959</c:v>
                </c:pt>
                <c:pt idx="55">
                  <c:v>1979.5833333333292</c:v>
                </c:pt>
                <c:pt idx="56">
                  <c:v>1979.6666666666624</c:v>
                </c:pt>
                <c:pt idx="57">
                  <c:v>1979.7499999999957</c:v>
                </c:pt>
                <c:pt idx="58">
                  <c:v>1979.8333333333289</c:v>
                </c:pt>
                <c:pt idx="59">
                  <c:v>1979.9166666666622</c:v>
                </c:pt>
                <c:pt idx="60">
                  <c:v>1979.9999999999955</c:v>
                </c:pt>
                <c:pt idx="61">
                  <c:v>1980.0833333333287</c:v>
                </c:pt>
                <c:pt idx="62">
                  <c:v>1980.166666666662</c:v>
                </c:pt>
                <c:pt idx="63">
                  <c:v>1980.2499999999952</c:v>
                </c:pt>
                <c:pt idx="64">
                  <c:v>1980.3333333333285</c:v>
                </c:pt>
                <c:pt idx="65">
                  <c:v>1980.4166666666617</c:v>
                </c:pt>
                <c:pt idx="66">
                  <c:v>1980.499999999995</c:v>
                </c:pt>
                <c:pt idx="67">
                  <c:v>1980.5833333333283</c:v>
                </c:pt>
                <c:pt idx="68">
                  <c:v>1980.6666666666615</c:v>
                </c:pt>
                <c:pt idx="69">
                  <c:v>1980.7499999999948</c:v>
                </c:pt>
                <c:pt idx="70">
                  <c:v>1980.833333333328</c:v>
                </c:pt>
                <c:pt idx="71">
                  <c:v>1980.9166666666613</c:v>
                </c:pt>
                <c:pt idx="72">
                  <c:v>1980.9999999999945</c:v>
                </c:pt>
                <c:pt idx="73">
                  <c:v>1981.0833333333278</c:v>
                </c:pt>
                <c:pt idx="74">
                  <c:v>1981.1666666666611</c:v>
                </c:pt>
                <c:pt idx="75">
                  <c:v>1981.2499999999943</c:v>
                </c:pt>
                <c:pt idx="76">
                  <c:v>1981.3333333333276</c:v>
                </c:pt>
                <c:pt idx="77">
                  <c:v>1981.4166666666608</c:v>
                </c:pt>
                <c:pt idx="78">
                  <c:v>1981.4999999999941</c:v>
                </c:pt>
                <c:pt idx="79">
                  <c:v>1981.5833333333273</c:v>
                </c:pt>
                <c:pt idx="80">
                  <c:v>1981.6666666666606</c:v>
                </c:pt>
                <c:pt idx="81">
                  <c:v>1981.7499999999939</c:v>
                </c:pt>
                <c:pt idx="82">
                  <c:v>1981.8333333333271</c:v>
                </c:pt>
                <c:pt idx="83">
                  <c:v>1981.9166666666604</c:v>
                </c:pt>
                <c:pt idx="84">
                  <c:v>1981.9999999999936</c:v>
                </c:pt>
                <c:pt idx="85">
                  <c:v>1982.0833333333269</c:v>
                </c:pt>
                <c:pt idx="86">
                  <c:v>1982.1666666666601</c:v>
                </c:pt>
                <c:pt idx="87">
                  <c:v>1982.2499999999934</c:v>
                </c:pt>
                <c:pt idx="88">
                  <c:v>1982.3333333333267</c:v>
                </c:pt>
                <c:pt idx="89">
                  <c:v>1982.4166666666599</c:v>
                </c:pt>
                <c:pt idx="90">
                  <c:v>1982.4999999999932</c:v>
                </c:pt>
                <c:pt idx="91">
                  <c:v>1982.5833333333264</c:v>
                </c:pt>
                <c:pt idx="92">
                  <c:v>1982.6666666666597</c:v>
                </c:pt>
                <c:pt idx="93">
                  <c:v>1982.749999999993</c:v>
                </c:pt>
                <c:pt idx="94">
                  <c:v>1982.8333333333262</c:v>
                </c:pt>
                <c:pt idx="95">
                  <c:v>1982.9166666666595</c:v>
                </c:pt>
                <c:pt idx="96">
                  <c:v>1982.9999999999927</c:v>
                </c:pt>
                <c:pt idx="97">
                  <c:v>1983.083333333326</c:v>
                </c:pt>
                <c:pt idx="98">
                  <c:v>1983.1666666666592</c:v>
                </c:pt>
                <c:pt idx="99">
                  <c:v>1983.2499999999925</c:v>
                </c:pt>
                <c:pt idx="100">
                  <c:v>1983.3333333333258</c:v>
                </c:pt>
                <c:pt idx="101">
                  <c:v>1983.416666666659</c:v>
                </c:pt>
                <c:pt idx="102">
                  <c:v>1983.4999999999923</c:v>
                </c:pt>
                <c:pt idx="103">
                  <c:v>1983.5833333333255</c:v>
                </c:pt>
                <c:pt idx="104">
                  <c:v>1983.6666666666588</c:v>
                </c:pt>
                <c:pt idx="105">
                  <c:v>1983.749999999992</c:v>
                </c:pt>
                <c:pt idx="106">
                  <c:v>1983.8333333333253</c:v>
                </c:pt>
                <c:pt idx="107">
                  <c:v>1983.9166666666586</c:v>
                </c:pt>
                <c:pt idx="108">
                  <c:v>1983.9999999999918</c:v>
                </c:pt>
                <c:pt idx="109">
                  <c:v>1984.0833333333251</c:v>
                </c:pt>
                <c:pt idx="110">
                  <c:v>1984.1666666666583</c:v>
                </c:pt>
                <c:pt idx="111">
                  <c:v>1984.2499999999916</c:v>
                </c:pt>
                <c:pt idx="112">
                  <c:v>1984.3333333333248</c:v>
                </c:pt>
                <c:pt idx="113">
                  <c:v>1984.4166666666581</c:v>
                </c:pt>
                <c:pt idx="114">
                  <c:v>1984.4999999999914</c:v>
                </c:pt>
                <c:pt idx="115">
                  <c:v>1984.5833333333246</c:v>
                </c:pt>
                <c:pt idx="116">
                  <c:v>1984.6666666666579</c:v>
                </c:pt>
                <c:pt idx="117">
                  <c:v>1984.7499999999911</c:v>
                </c:pt>
                <c:pt idx="118">
                  <c:v>1984.8333333333244</c:v>
                </c:pt>
                <c:pt idx="119">
                  <c:v>1984.9166666666576</c:v>
                </c:pt>
                <c:pt idx="120">
                  <c:v>1984.9999999999909</c:v>
                </c:pt>
                <c:pt idx="121">
                  <c:v>1985.0833333333242</c:v>
                </c:pt>
                <c:pt idx="122">
                  <c:v>1985.1666666666574</c:v>
                </c:pt>
                <c:pt idx="123">
                  <c:v>1985.2499999999907</c:v>
                </c:pt>
                <c:pt idx="124">
                  <c:v>1985.3333333333239</c:v>
                </c:pt>
                <c:pt idx="125">
                  <c:v>1985.4166666666572</c:v>
                </c:pt>
                <c:pt idx="126">
                  <c:v>1985.4999999999905</c:v>
                </c:pt>
                <c:pt idx="127">
                  <c:v>1985.5833333333237</c:v>
                </c:pt>
                <c:pt idx="128">
                  <c:v>1985.666666666657</c:v>
                </c:pt>
                <c:pt idx="129">
                  <c:v>1985.7499999999902</c:v>
                </c:pt>
                <c:pt idx="130">
                  <c:v>1985.8333333333235</c:v>
                </c:pt>
                <c:pt idx="131">
                  <c:v>1985.9166666666567</c:v>
                </c:pt>
                <c:pt idx="132">
                  <c:v>1985.99999999999</c:v>
                </c:pt>
                <c:pt idx="133">
                  <c:v>1986.0833333333233</c:v>
                </c:pt>
                <c:pt idx="134">
                  <c:v>1986.1666666666565</c:v>
                </c:pt>
                <c:pt idx="135">
                  <c:v>1986.2499999999898</c:v>
                </c:pt>
                <c:pt idx="136">
                  <c:v>1986.333333333323</c:v>
                </c:pt>
                <c:pt idx="137">
                  <c:v>1986.4166666666563</c:v>
                </c:pt>
                <c:pt idx="138">
                  <c:v>1986.4999999999895</c:v>
                </c:pt>
                <c:pt idx="139">
                  <c:v>1986.5833333333228</c:v>
                </c:pt>
                <c:pt idx="140">
                  <c:v>1986.6666666666561</c:v>
                </c:pt>
                <c:pt idx="141">
                  <c:v>1986.7499999999893</c:v>
                </c:pt>
                <c:pt idx="142">
                  <c:v>1986.8333333333226</c:v>
                </c:pt>
                <c:pt idx="143">
                  <c:v>1986.9166666666558</c:v>
                </c:pt>
                <c:pt idx="144">
                  <c:v>1986.9999999999891</c:v>
                </c:pt>
                <c:pt idx="145">
                  <c:v>1987.0833333333223</c:v>
                </c:pt>
                <c:pt idx="146">
                  <c:v>1987.1666666666556</c:v>
                </c:pt>
                <c:pt idx="147">
                  <c:v>1987.2499999999889</c:v>
                </c:pt>
                <c:pt idx="148">
                  <c:v>1987.3333333333221</c:v>
                </c:pt>
                <c:pt idx="149">
                  <c:v>1987.4166666666554</c:v>
                </c:pt>
                <c:pt idx="150">
                  <c:v>1987.4999999999886</c:v>
                </c:pt>
                <c:pt idx="151">
                  <c:v>1987.5833333333219</c:v>
                </c:pt>
                <c:pt idx="152">
                  <c:v>1987.6666666666551</c:v>
                </c:pt>
                <c:pt idx="153">
                  <c:v>1987.7499999999884</c:v>
                </c:pt>
                <c:pt idx="154">
                  <c:v>1987.8333333333217</c:v>
                </c:pt>
                <c:pt idx="155">
                  <c:v>1987.9166666666549</c:v>
                </c:pt>
                <c:pt idx="156">
                  <c:v>1987.9999999999882</c:v>
                </c:pt>
                <c:pt idx="157">
                  <c:v>1988.0833333333214</c:v>
                </c:pt>
                <c:pt idx="158">
                  <c:v>1988.1666666666547</c:v>
                </c:pt>
                <c:pt idx="159">
                  <c:v>1988.2499999999879</c:v>
                </c:pt>
                <c:pt idx="160">
                  <c:v>1988.3333333333212</c:v>
                </c:pt>
                <c:pt idx="161">
                  <c:v>1988.4166666666545</c:v>
                </c:pt>
                <c:pt idx="162">
                  <c:v>1988.4999999999877</c:v>
                </c:pt>
                <c:pt idx="163">
                  <c:v>1988.583333333321</c:v>
                </c:pt>
                <c:pt idx="164">
                  <c:v>1988.6666666666542</c:v>
                </c:pt>
                <c:pt idx="165">
                  <c:v>1988.7499999999875</c:v>
                </c:pt>
                <c:pt idx="166">
                  <c:v>1988.8333333333208</c:v>
                </c:pt>
                <c:pt idx="167">
                  <c:v>1988.916666666654</c:v>
                </c:pt>
                <c:pt idx="168">
                  <c:v>1988.9999999999873</c:v>
                </c:pt>
                <c:pt idx="169">
                  <c:v>1989.0833333333205</c:v>
                </c:pt>
                <c:pt idx="170">
                  <c:v>1989.1666666666538</c:v>
                </c:pt>
                <c:pt idx="171">
                  <c:v>1989.249999999987</c:v>
                </c:pt>
                <c:pt idx="172">
                  <c:v>1989.3333333333203</c:v>
                </c:pt>
                <c:pt idx="173">
                  <c:v>1989.4166666666536</c:v>
                </c:pt>
                <c:pt idx="174">
                  <c:v>1989.4999999999868</c:v>
                </c:pt>
                <c:pt idx="175">
                  <c:v>1989.5833333333201</c:v>
                </c:pt>
                <c:pt idx="176">
                  <c:v>1989.6666666666533</c:v>
                </c:pt>
                <c:pt idx="177">
                  <c:v>1989.7499999999866</c:v>
                </c:pt>
                <c:pt idx="178">
                  <c:v>1989.8333333333198</c:v>
                </c:pt>
                <c:pt idx="179">
                  <c:v>1989.9166666666531</c:v>
                </c:pt>
                <c:pt idx="180">
                  <c:v>1989.9999999999864</c:v>
                </c:pt>
                <c:pt idx="181">
                  <c:v>1990.0833333333196</c:v>
                </c:pt>
                <c:pt idx="182">
                  <c:v>1990.1666666666529</c:v>
                </c:pt>
                <c:pt idx="183">
                  <c:v>1990.2499999999861</c:v>
                </c:pt>
                <c:pt idx="184">
                  <c:v>1990.3333333333194</c:v>
                </c:pt>
                <c:pt idx="185">
                  <c:v>1990.4166666666526</c:v>
                </c:pt>
                <c:pt idx="186">
                  <c:v>1990.4999999999859</c:v>
                </c:pt>
                <c:pt idx="187">
                  <c:v>1990.5833333333192</c:v>
                </c:pt>
                <c:pt idx="188">
                  <c:v>1990.6666666666524</c:v>
                </c:pt>
                <c:pt idx="189">
                  <c:v>1990.7499999999857</c:v>
                </c:pt>
                <c:pt idx="190">
                  <c:v>1990.8333333333189</c:v>
                </c:pt>
                <c:pt idx="191">
                  <c:v>1990.9166666666522</c:v>
                </c:pt>
                <c:pt idx="192">
                  <c:v>1990.9999999999854</c:v>
                </c:pt>
                <c:pt idx="193">
                  <c:v>1991.0833333333187</c:v>
                </c:pt>
                <c:pt idx="194">
                  <c:v>1991.166666666652</c:v>
                </c:pt>
                <c:pt idx="195">
                  <c:v>1991.2499999999852</c:v>
                </c:pt>
                <c:pt idx="196">
                  <c:v>1991.3333333333185</c:v>
                </c:pt>
                <c:pt idx="197">
                  <c:v>1991.4166666666517</c:v>
                </c:pt>
                <c:pt idx="198">
                  <c:v>1991.499999999985</c:v>
                </c:pt>
                <c:pt idx="199">
                  <c:v>1991.5833333333183</c:v>
                </c:pt>
                <c:pt idx="200">
                  <c:v>1991.6666666666515</c:v>
                </c:pt>
                <c:pt idx="201">
                  <c:v>1991.7499999999848</c:v>
                </c:pt>
                <c:pt idx="202">
                  <c:v>1991.833333333318</c:v>
                </c:pt>
                <c:pt idx="203">
                  <c:v>1991.9166666666513</c:v>
                </c:pt>
                <c:pt idx="204">
                  <c:v>1991.9999999999845</c:v>
                </c:pt>
                <c:pt idx="205">
                  <c:v>1992.0833333333178</c:v>
                </c:pt>
                <c:pt idx="206">
                  <c:v>1992.1666666666511</c:v>
                </c:pt>
                <c:pt idx="207">
                  <c:v>1992.2499999999843</c:v>
                </c:pt>
                <c:pt idx="208">
                  <c:v>1992.3333333333176</c:v>
                </c:pt>
                <c:pt idx="209">
                  <c:v>1992.4166666666508</c:v>
                </c:pt>
                <c:pt idx="210">
                  <c:v>1992.4999999999841</c:v>
                </c:pt>
                <c:pt idx="211">
                  <c:v>1992.5833333333173</c:v>
                </c:pt>
                <c:pt idx="212">
                  <c:v>1992.6666666666506</c:v>
                </c:pt>
                <c:pt idx="213">
                  <c:v>1992.7499999999839</c:v>
                </c:pt>
                <c:pt idx="214">
                  <c:v>1992.8333333333171</c:v>
                </c:pt>
                <c:pt idx="215">
                  <c:v>1992.9166666666504</c:v>
                </c:pt>
                <c:pt idx="216">
                  <c:v>1992.9999999999836</c:v>
                </c:pt>
                <c:pt idx="217">
                  <c:v>1993.0833333333169</c:v>
                </c:pt>
                <c:pt idx="218">
                  <c:v>1993.1666666666501</c:v>
                </c:pt>
                <c:pt idx="219">
                  <c:v>1993.2499999999834</c:v>
                </c:pt>
                <c:pt idx="220">
                  <c:v>1993.3333333333167</c:v>
                </c:pt>
                <c:pt idx="221">
                  <c:v>1993.4166666666499</c:v>
                </c:pt>
                <c:pt idx="222">
                  <c:v>1993.4999999999832</c:v>
                </c:pt>
                <c:pt idx="223">
                  <c:v>1993.5833333333164</c:v>
                </c:pt>
                <c:pt idx="224">
                  <c:v>1993.6666666666497</c:v>
                </c:pt>
                <c:pt idx="225">
                  <c:v>1993.7499999999829</c:v>
                </c:pt>
                <c:pt idx="226">
                  <c:v>1993.8333333333162</c:v>
                </c:pt>
                <c:pt idx="227">
                  <c:v>1993.9166666666495</c:v>
                </c:pt>
                <c:pt idx="228">
                  <c:v>1993.9999999999827</c:v>
                </c:pt>
                <c:pt idx="229">
                  <c:v>1994.083333333316</c:v>
                </c:pt>
                <c:pt idx="230">
                  <c:v>1994.1666666666492</c:v>
                </c:pt>
                <c:pt idx="231">
                  <c:v>1994.2499999999825</c:v>
                </c:pt>
                <c:pt idx="232">
                  <c:v>1994.3333333333157</c:v>
                </c:pt>
                <c:pt idx="233">
                  <c:v>1994.416666666649</c:v>
                </c:pt>
                <c:pt idx="234">
                  <c:v>1994.4999999999823</c:v>
                </c:pt>
                <c:pt idx="235">
                  <c:v>1994.5833333333155</c:v>
                </c:pt>
                <c:pt idx="236">
                  <c:v>1994.6666666666488</c:v>
                </c:pt>
                <c:pt idx="237">
                  <c:v>1994.749999999982</c:v>
                </c:pt>
                <c:pt idx="238">
                  <c:v>1994.8333333333153</c:v>
                </c:pt>
                <c:pt idx="239">
                  <c:v>1994.9166666666486</c:v>
                </c:pt>
                <c:pt idx="240">
                  <c:v>1994.9999999999818</c:v>
                </c:pt>
                <c:pt idx="241">
                  <c:v>1995.0833333333151</c:v>
                </c:pt>
                <c:pt idx="242">
                  <c:v>1995.1666666666483</c:v>
                </c:pt>
                <c:pt idx="243">
                  <c:v>1995.2499999999816</c:v>
                </c:pt>
                <c:pt idx="244">
                  <c:v>1995.3333333333148</c:v>
                </c:pt>
                <c:pt idx="245">
                  <c:v>1995.4166666666481</c:v>
                </c:pt>
                <c:pt idx="246">
                  <c:v>1995.4999999999814</c:v>
                </c:pt>
                <c:pt idx="247">
                  <c:v>1995.5833333333146</c:v>
                </c:pt>
                <c:pt idx="248">
                  <c:v>1995.6666666666479</c:v>
                </c:pt>
                <c:pt idx="249">
                  <c:v>1995.7499999999811</c:v>
                </c:pt>
                <c:pt idx="250">
                  <c:v>1995.8333333333144</c:v>
                </c:pt>
                <c:pt idx="251">
                  <c:v>1995.9166666666476</c:v>
                </c:pt>
                <c:pt idx="252">
                  <c:v>1995.9999999999809</c:v>
                </c:pt>
                <c:pt idx="253">
                  <c:v>1996.0833333333142</c:v>
                </c:pt>
                <c:pt idx="254">
                  <c:v>1996.1666666666474</c:v>
                </c:pt>
                <c:pt idx="255">
                  <c:v>1996.2499999999807</c:v>
                </c:pt>
                <c:pt idx="256">
                  <c:v>1996.3333333333139</c:v>
                </c:pt>
                <c:pt idx="257">
                  <c:v>1996.4166666666472</c:v>
                </c:pt>
                <c:pt idx="258">
                  <c:v>1996.4999999999804</c:v>
                </c:pt>
                <c:pt idx="259">
                  <c:v>1996.5833333333137</c:v>
                </c:pt>
                <c:pt idx="260">
                  <c:v>1996.666666666647</c:v>
                </c:pt>
                <c:pt idx="261">
                  <c:v>1996.7499999999802</c:v>
                </c:pt>
                <c:pt idx="262">
                  <c:v>1996.8333333333135</c:v>
                </c:pt>
                <c:pt idx="263">
                  <c:v>1996.9166666666467</c:v>
                </c:pt>
                <c:pt idx="264">
                  <c:v>1996.99999999998</c:v>
                </c:pt>
                <c:pt idx="265">
                  <c:v>1997.0833333333132</c:v>
                </c:pt>
                <c:pt idx="266">
                  <c:v>1997.1666666666465</c:v>
                </c:pt>
                <c:pt idx="267">
                  <c:v>1997.2499999999798</c:v>
                </c:pt>
                <c:pt idx="268">
                  <c:v>1997.333333333313</c:v>
                </c:pt>
                <c:pt idx="269">
                  <c:v>1997.4166666666463</c:v>
                </c:pt>
                <c:pt idx="270">
                  <c:v>1997.4999999999795</c:v>
                </c:pt>
                <c:pt idx="271">
                  <c:v>1997.5833333333128</c:v>
                </c:pt>
                <c:pt idx="272">
                  <c:v>1997.6666666666461</c:v>
                </c:pt>
                <c:pt idx="273">
                  <c:v>1997.7499999999793</c:v>
                </c:pt>
                <c:pt idx="274">
                  <c:v>1997.8333333333126</c:v>
                </c:pt>
                <c:pt idx="275">
                  <c:v>1997.9166666666458</c:v>
                </c:pt>
                <c:pt idx="276">
                  <c:v>1997.9999999999791</c:v>
                </c:pt>
                <c:pt idx="277">
                  <c:v>1998.0833333333123</c:v>
                </c:pt>
                <c:pt idx="278">
                  <c:v>1998.1666666666456</c:v>
                </c:pt>
                <c:pt idx="279">
                  <c:v>1998.2499999999789</c:v>
                </c:pt>
                <c:pt idx="280">
                  <c:v>1998.3333333333121</c:v>
                </c:pt>
                <c:pt idx="281">
                  <c:v>1998.4166666666454</c:v>
                </c:pt>
                <c:pt idx="282">
                  <c:v>1998.4999999999786</c:v>
                </c:pt>
                <c:pt idx="283">
                  <c:v>1998.5833333333119</c:v>
                </c:pt>
                <c:pt idx="284">
                  <c:v>1998.6666666666451</c:v>
                </c:pt>
                <c:pt idx="285">
                  <c:v>1998.7499999999784</c:v>
                </c:pt>
                <c:pt idx="286">
                  <c:v>1998.8333333333117</c:v>
                </c:pt>
                <c:pt idx="287">
                  <c:v>1998.9166666666449</c:v>
                </c:pt>
                <c:pt idx="288">
                  <c:v>1998.9999999999782</c:v>
                </c:pt>
                <c:pt idx="289">
                  <c:v>1999.0833333333114</c:v>
                </c:pt>
                <c:pt idx="290">
                  <c:v>1999.1666666666447</c:v>
                </c:pt>
                <c:pt idx="291">
                  <c:v>1999.2499999999779</c:v>
                </c:pt>
                <c:pt idx="292">
                  <c:v>1999.3333333333112</c:v>
                </c:pt>
                <c:pt idx="293">
                  <c:v>1999.4166666666445</c:v>
                </c:pt>
                <c:pt idx="294">
                  <c:v>1999.4999999999777</c:v>
                </c:pt>
                <c:pt idx="295">
                  <c:v>1999.583333333311</c:v>
                </c:pt>
                <c:pt idx="296">
                  <c:v>1999.6666666666442</c:v>
                </c:pt>
                <c:pt idx="297">
                  <c:v>1999.7499999999775</c:v>
                </c:pt>
                <c:pt idx="298">
                  <c:v>1999.8333333333107</c:v>
                </c:pt>
                <c:pt idx="299">
                  <c:v>1999.916666666644</c:v>
                </c:pt>
                <c:pt idx="300">
                  <c:v>1999.9999999999773</c:v>
                </c:pt>
                <c:pt idx="301">
                  <c:v>2000.0833333333105</c:v>
                </c:pt>
                <c:pt idx="302">
                  <c:v>2000.1666666666438</c:v>
                </c:pt>
                <c:pt idx="303">
                  <c:v>2000.249999999977</c:v>
                </c:pt>
                <c:pt idx="304">
                  <c:v>2000.3333333333103</c:v>
                </c:pt>
                <c:pt idx="305">
                  <c:v>2000.4166666666436</c:v>
                </c:pt>
                <c:pt idx="306">
                  <c:v>2000.4999999999768</c:v>
                </c:pt>
                <c:pt idx="307">
                  <c:v>2000.5833333333101</c:v>
                </c:pt>
                <c:pt idx="308">
                  <c:v>2000.6666666666433</c:v>
                </c:pt>
                <c:pt idx="309">
                  <c:v>2000.7499999999766</c:v>
                </c:pt>
                <c:pt idx="310">
                  <c:v>2000.8333333333098</c:v>
                </c:pt>
                <c:pt idx="311">
                  <c:v>2000.9166666666431</c:v>
                </c:pt>
                <c:pt idx="312">
                  <c:v>2000.9999999999764</c:v>
                </c:pt>
                <c:pt idx="313">
                  <c:v>2001.0833333333096</c:v>
                </c:pt>
                <c:pt idx="314">
                  <c:v>2001.1666666666429</c:v>
                </c:pt>
                <c:pt idx="315">
                  <c:v>2001.2499999999761</c:v>
                </c:pt>
                <c:pt idx="316">
                  <c:v>2001.3333333333094</c:v>
                </c:pt>
                <c:pt idx="317">
                  <c:v>2001.4166666666426</c:v>
                </c:pt>
                <c:pt idx="318">
                  <c:v>2001.4999999999759</c:v>
                </c:pt>
                <c:pt idx="319">
                  <c:v>2001.5833333333092</c:v>
                </c:pt>
                <c:pt idx="320">
                  <c:v>2001.6666666666424</c:v>
                </c:pt>
                <c:pt idx="321">
                  <c:v>2001.7499999999757</c:v>
                </c:pt>
                <c:pt idx="322">
                  <c:v>2001.8333333333089</c:v>
                </c:pt>
                <c:pt idx="323">
                  <c:v>2001.9166666666422</c:v>
                </c:pt>
                <c:pt idx="324">
                  <c:v>2001.9999999999754</c:v>
                </c:pt>
                <c:pt idx="325">
                  <c:v>2002.0833333333087</c:v>
                </c:pt>
                <c:pt idx="326">
                  <c:v>2002.166666666642</c:v>
                </c:pt>
                <c:pt idx="327">
                  <c:v>2002.2499999999752</c:v>
                </c:pt>
                <c:pt idx="328">
                  <c:v>2002.3333333333085</c:v>
                </c:pt>
                <c:pt idx="329">
                  <c:v>2002.4166666666417</c:v>
                </c:pt>
                <c:pt idx="330">
                  <c:v>2002.499999999975</c:v>
                </c:pt>
                <c:pt idx="331">
                  <c:v>2002.5833333333082</c:v>
                </c:pt>
                <c:pt idx="332">
                  <c:v>2002.6666666666415</c:v>
                </c:pt>
                <c:pt idx="333">
                  <c:v>2002.7499999999748</c:v>
                </c:pt>
                <c:pt idx="334">
                  <c:v>2002.833333333308</c:v>
                </c:pt>
                <c:pt idx="335">
                  <c:v>2002.9166666666413</c:v>
                </c:pt>
                <c:pt idx="336">
                  <c:v>2002.9999999999745</c:v>
                </c:pt>
                <c:pt idx="337">
                  <c:v>2003.0833333333078</c:v>
                </c:pt>
                <c:pt idx="338">
                  <c:v>2003.166666666641</c:v>
                </c:pt>
                <c:pt idx="339">
                  <c:v>2003.2499999999743</c:v>
                </c:pt>
                <c:pt idx="340">
                  <c:v>2003.3333333333076</c:v>
                </c:pt>
                <c:pt idx="341">
                  <c:v>2003.4166666666408</c:v>
                </c:pt>
                <c:pt idx="342">
                  <c:v>2003.4999999999741</c:v>
                </c:pt>
                <c:pt idx="343">
                  <c:v>2003.5833333333073</c:v>
                </c:pt>
                <c:pt idx="344">
                  <c:v>2003.6666666666406</c:v>
                </c:pt>
                <c:pt idx="345">
                  <c:v>2003.7499999999739</c:v>
                </c:pt>
                <c:pt idx="346">
                  <c:v>2003.8333333333071</c:v>
                </c:pt>
                <c:pt idx="347">
                  <c:v>2003.9166666666404</c:v>
                </c:pt>
                <c:pt idx="348">
                  <c:v>2003.9999999999736</c:v>
                </c:pt>
                <c:pt idx="349">
                  <c:v>2004.0833333333069</c:v>
                </c:pt>
                <c:pt idx="350">
                  <c:v>2004.1666666666401</c:v>
                </c:pt>
                <c:pt idx="351">
                  <c:v>2004.2499999999734</c:v>
                </c:pt>
                <c:pt idx="352">
                  <c:v>2004.3333333333067</c:v>
                </c:pt>
                <c:pt idx="353">
                  <c:v>2004.4166666666399</c:v>
                </c:pt>
                <c:pt idx="354">
                  <c:v>2004.4999999999732</c:v>
                </c:pt>
                <c:pt idx="355">
                  <c:v>2004.5833333333064</c:v>
                </c:pt>
                <c:pt idx="356">
                  <c:v>2004.6666666666397</c:v>
                </c:pt>
                <c:pt idx="357">
                  <c:v>2004.7499999999729</c:v>
                </c:pt>
                <c:pt idx="358">
                  <c:v>2004.8333333333062</c:v>
                </c:pt>
                <c:pt idx="359">
                  <c:v>2004.9166666666395</c:v>
                </c:pt>
                <c:pt idx="360">
                  <c:v>2004.9999999999727</c:v>
                </c:pt>
                <c:pt idx="361">
                  <c:v>2005.083333333306</c:v>
                </c:pt>
                <c:pt idx="362">
                  <c:v>2005.1666666666392</c:v>
                </c:pt>
                <c:pt idx="363">
                  <c:v>2005.2499999999725</c:v>
                </c:pt>
                <c:pt idx="364">
                  <c:v>2005.3333333333057</c:v>
                </c:pt>
                <c:pt idx="365">
                  <c:v>2005.416666666639</c:v>
                </c:pt>
                <c:pt idx="366">
                  <c:v>2005.4999999999723</c:v>
                </c:pt>
                <c:pt idx="367">
                  <c:v>2005.5833333333055</c:v>
                </c:pt>
                <c:pt idx="368">
                  <c:v>2005.6666666666388</c:v>
                </c:pt>
                <c:pt idx="369">
                  <c:v>2005.749999999972</c:v>
                </c:pt>
                <c:pt idx="370">
                  <c:v>2005.8333333333053</c:v>
                </c:pt>
                <c:pt idx="371">
                  <c:v>2005.9166666666385</c:v>
                </c:pt>
                <c:pt idx="372">
                  <c:v>2005.9999999999718</c:v>
                </c:pt>
                <c:pt idx="373">
                  <c:v>2006.0833333333051</c:v>
                </c:pt>
                <c:pt idx="374">
                  <c:v>2006.1666666666383</c:v>
                </c:pt>
                <c:pt idx="375">
                  <c:v>2006.2499999999716</c:v>
                </c:pt>
                <c:pt idx="376">
                  <c:v>2006.3333333333048</c:v>
                </c:pt>
                <c:pt idx="377">
                  <c:v>2006.4166666666381</c:v>
                </c:pt>
                <c:pt idx="378">
                  <c:v>2006.4999999999714</c:v>
                </c:pt>
                <c:pt idx="379">
                  <c:v>2006.5833333333046</c:v>
                </c:pt>
                <c:pt idx="380">
                  <c:v>2006.6666666666379</c:v>
                </c:pt>
                <c:pt idx="381">
                  <c:v>2006.7499999999711</c:v>
                </c:pt>
                <c:pt idx="382">
                  <c:v>2006.8333333333044</c:v>
                </c:pt>
                <c:pt idx="383">
                  <c:v>2006.9166666666376</c:v>
                </c:pt>
                <c:pt idx="384">
                  <c:v>2006.9999999999709</c:v>
                </c:pt>
                <c:pt idx="385">
                  <c:v>2007.0833333333042</c:v>
                </c:pt>
                <c:pt idx="386">
                  <c:v>2007.1666666666374</c:v>
                </c:pt>
                <c:pt idx="387">
                  <c:v>2007.2499999999707</c:v>
                </c:pt>
                <c:pt idx="388">
                  <c:v>2007.3333333333039</c:v>
                </c:pt>
                <c:pt idx="389">
                  <c:v>2007.4166666666372</c:v>
                </c:pt>
                <c:pt idx="390">
                  <c:v>2007.4999999999704</c:v>
                </c:pt>
                <c:pt idx="391">
                  <c:v>2007.5833333333037</c:v>
                </c:pt>
                <c:pt idx="392">
                  <c:v>2007.666666666637</c:v>
                </c:pt>
                <c:pt idx="393">
                  <c:v>2007.7499999999702</c:v>
                </c:pt>
                <c:pt idx="394">
                  <c:v>2007.8333333333035</c:v>
                </c:pt>
                <c:pt idx="395">
                  <c:v>2007.9166666666367</c:v>
                </c:pt>
                <c:pt idx="396">
                  <c:v>2007.99999999997</c:v>
                </c:pt>
                <c:pt idx="397">
                  <c:v>2008.0833333333032</c:v>
                </c:pt>
                <c:pt idx="398">
                  <c:v>2008.1666666666365</c:v>
                </c:pt>
                <c:pt idx="399">
                  <c:v>2008.2499999999698</c:v>
                </c:pt>
                <c:pt idx="400">
                  <c:v>2008.333333333303</c:v>
                </c:pt>
                <c:pt idx="401">
                  <c:v>2008.4166666666363</c:v>
                </c:pt>
                <c:pt idx="402">
                  <c:v>2008.4999999999695</c:v>
                </c:pt>
                <c:pt idx="403">
                  <c:v>2008.5833333333028</c:v>
                </c:pt>
                <c:pt idx="404">
                  <c:v>2008.666666666636</c:v>
                </c:pt>
                <c:pt idx="405">
                  <c:v>2008.7499999999693</c:v>
                </c:pt>
                <c:pt idx="406">
                  <c:v>2008.8333333333026</c:v>
                </c:pt>
                <c:pt idx="407">
                  <c:v>2008.9166666666358</c:v>
                </c:pt>
                <c:pt idx="408">
                  <c:v>2008.9999999999691</c:v>
                </c:pt>
                <c:pt idx="409">
                  <c:v>2009.0833333333023</c:v>
                </c:pt>
                <c:pt idx="410">
                  <c:v>2009.1666666666356</c:v>
                </c:pt>
                <c:pt idx="411">
                  <c:v>2009.2499999999688</c:v>
                </c:pt>
                <c:pt idx="412">
                  <c:v>2009.3333333333021</c:v>
                </c:pt>
                <c:pt idx="413">
                  <c:v>2009.4166666666354</c:v>
                </c:pt>
                <c:pt idx="414">
                  <c:v>2009.4999999999686</c:v>
                </c:pt>
                <c:pt idx="415">
                  <c:v>2009.5833333333019</c:v>
                </c:pt>
                <c:pt idx="416">
                  <c:v>2009.6666666666351</c:v>
                </c:pt>
                <c:pt idx="417">
                  <c:v>2009.7499999999684</c:v>
                </c:pt>
                <c:pt idx="418">
                  <c:v>2009.8333333333017</c:v>
                </c:pt>
                <c:pt idx="419">
                  <c:v>2009.9166666666349</c:v>
                </c:pt>
                <c:pt idx="420">
                  <c:v>2009.9999999999682</c:v>
                </c:pt>
                <c:pt idx="421">
                  <c:v>2010.0833333333014</c:v>
                </c:pt>
                <c:pt idx="422">
                  <c:v>2010.1666666666347</c:v>
                </c:pt>
                <c:pt idx="423">
                  <c:v>2010.2499999999679</c:v>
                </c:pt>
                <c:pt idx="424">
                  <c:v>2010.3333333333012</c:v>
                </c:pt>
                <c:pt idx="425">
                  <c:v>2010.4166666666345</c:v>
                </c:pt>
                <c:pt idx="426">
                  <c:v>2010.4999999999677</c:v>
                </c:pt>
                <c:pt idx="427">
                  <c:v>2010.583333333301</c:v>
                </c:pt>
                <c:pt idx="428">
                  <c:v>2010.6666666666342</c:v>
                </c:pt>
                <c:pt idx="429">
                  <c:v>2010.7499999999675</c:v>
                </c:pt>
                <c:pt idx="430">
                  <c:v>2010.8333333333007</c:v>
                </c:pt>
                <c:pt idx="431">
                  <c:v>2010.916666666634</c:v>
                </c:pt>
                <c:pt idx="432">
                  <c:v>2010.9999999999673</c:v>
                </c:pt>
                <c:pt idx="433">
                  <c:v>2011.0833333333005</c:v>
                </c:pt>
                <c:pt idx="434">
                  <c:v>2011.1666666666338</c:v>
                </c:pt>
                <c:pt idx="435">
                  <c:v>2011.249999999967</c:v>
                </c:pt>
                <c:pt idx="436">
                  <c:v>2011.3333333333003</c:v>
                </c:pt>
                <c:pt idx="437">
                  <c:v>2011.4166666666335</c:v>
                </c:pt>
                <c:pt idx="438">
                  <c:v>2011.4999999999668</c:v>
                </c:pt>
                <c:pt idx="439">
                  <c:v>2011.5833333333001</c:v>
                </c:pt>
                <c:pt idx="440">
                  <c:v>2011.6666666666333</c:v>
                </c:pt>
                <c:pt idx="441">
                  <c:v>2011.7499999999666</c:v>
                </c:pt>
                <c:pt idx="442">
                  <c:v>2011.8333333332998</c:v>
                </c:pt>
                <c:pt idx="443">
                  <c:v>2011.9166666666331</c:v>
                </c:pt>
                <c:pt idx="444">
                  <c:v>2011.9999999999663</c:v>
                </c:pt>
                <c:pt idx="445">
                  <c:v>2012.0833333332996</c:v>
                </c:pt>
                <c:pt idx="446">
                  <c:v>2012.1666666666329</c:v>
                </c:pt>
                <c:pt idx="447">
                  <c:v>2012.2499999999661</c:v>
                </c:pt>
                <c:pt idx="448">
                  <c:v>2012.3333333332994</c:v>
                </c:pt>
                <c:pt idx="449">
                  <c:v>2012.4166666666326</c:v>
                </c:pt>
                <c:pt idx="450">
                  <c:v>2012.4999999999659</c:v>
                </c:pt>
                <c:pt idx="451">
                  <c:v>2012.5833333332992</c:v>
                </c:pt>
                <c:pt idx="452">
                  <c:v>2012.6666666666324</c:v>
                </c:pt>
                <c:pt idx="453">
                  <c:v>2012.7499999999657</c:v>
                </c:pt>
                <c:pt idx="454">
                  <c:v>2012.8333333332989</c:v>
                </c:pt>
                <c:pt idx="455">
                  <c:v>2012.9166666666322</c:v>
                </c:pt>
                <c:pt idx="456">
                  <c:v>2012.9999999999654</c:v>
                </c:pt>
                <c:pt idx="457">
                  <c:v>2013.0833333332987</c:v>
                </c:pt>
                <c:pt idx="458">
                  <c:v>2013.166666666632</c:v>
                </c:pt>
                <c:pt idx="459">
                  <c:v>2013.2499999999652</c:v>
                </c:pt>
                <c:pt idx="460">
                  <c:v>2013.3333333332985</c:v>
                </c:pt>
                <c:pt idx="461">
                  <c:v>2013.4166666666317</c:v>
                </c:pt>
                <c:pt idx="462">
                  <c:v>2013.499999999965</c:v>
                </c:pt>
                <c:pt idx="463">
                  <c:v>2013.5833333332982</c:v>
                </c:pt>
                <c:pt idx="464">
                  <c:v>2013.6666666666315</c:v>
                </c:pt>
                <c:pt idx="465">
                  <c:v>2013.7499999999648</c:v>
                </c:pt>
                <c:pt idx="466">
                  <c:v>2013.833333333298</c:v>
                </c:pt>
                <c:pt idx="467">
                  <c:v>2013.9166666666313</c:v>
                </c:pt>
                <c:pt idx="468">
                  <c:v>2013.9999999999645</c:v>
                </c:pt>
                <c:pt idx="469">
                  <c:v>2014.0833333332978</c:v>
                </c:pt>
                <c:pt idx="470">
                  <c:v>2014.166666666631</c:v>
                </c:pt>
                <c:pt idx="471">
                  <c:v>2014.2499999999643</c:v>
                </c:pt>
                <c:pt idx="472">
                  <c:v>2014.3333333332976</c:v>
                </c:pt>
                <c:pt idx="473">
                  <c:v>2014.4166666666308</c:v>
                </c:pt>
                <c:pt idx="474">
                  <c:v>2014.4999999999641</c:v>
                </c:pt>
                <c:pt idx="475">
                  <c:v>2014.5833333332973</c:v>
                </c:pt>
                <c:pt idx="476">
                  <c:v>2014.6666666666306</c:v>
                </c:pt>
                <c:pt idx="477">
                  <c:v>2014.7499999999638</c:v>
                </c:pt>
                <c:pt idx="478">
                  <c:v>2014.8333333332971</c:v>
                </c:pt>
                <c:pt idx="479">
                  <c:v>2014.9166666666304</c:v>
                </c:pt>
                <c:pt idx="480">
                  <c:v>2014.9999999999636</c:v>
                </c:pt>
                <c:pt idx="481">
                  <c:v>2015.0833333332969</c:v>
                </c:pt>
                <c:pt idx="482">
                  <c:v>2015.1666666666301</c:v>
                </c:pt>
                <c:pt idx="483">
                  <c:v>2015.2499999999634</c:v>
                </c:pt>
                <c:pt idx="484">
                  <c:v>2015.3333333332967</c:v>
                </c:pt>
                <c:pt idx="485">
                  <c:v>2015.4166666666299</c:v>
                </c:pt>
                <c:pt idx="486">
                  <c:v>2015.4999999999632</c:v>
                </c:pt>
                <c:pt idx="487">
                  <c:v>2015.5833333332964</c:v>
                </c:pt>
                <c:pt idx="488">
                  <c:v>2015.6666666666297</c:v>
                </c:pt>
                <c:pt idx="489">
                  <c:v>2015.7499999999629</c:v>
                </c:pt>
                <c:pt idx="490">
                  <c:v>2015.8333333332962</c:v>
                </c:pt>
                <c:pt idx="491">
                  <c:v>2015.9166666666295</c:v>
                </c:pt>
                <c:pt idx="492">
                  <c:v>2015.9999999999627</c:v>
                </c:pt>
                <c:pt idx="493">
                  <c:v>2016.083333333296</c:v>
                </c:pt>
                <c:pt idx="494">
                  <c:v>2016.1666666666292</c:v>
                </c:pt>
                <c:pt idx="495">
                  <c:v>2016.2499999999625</c:v>
                </c:pt>
                <c:pt idx="496">
                  <c:v>2016.3333333332957</c:v>
                </c:pt>
                <c:pt idx="497">
                  <c:v>2016.416666666629</c:v>
                </c:pt>
                <c:pt idx="498">
                  <c:v>2016.4999999999623</c:v>
                </c:pt>
                <c:pt idx="499">
                  <c:v>2016.5833333332955</c:v>
                </c:pt>
                <c:pt idx="500">
                  <c:v>2016.6666666666288</c:v>
                </c:pt>
                <c:pt idx="501">
                  <c:v>2016.749999999962</c:v>
                </c:pt>
                <c:pt idx="502">
                  <c:v>2016.8333333332953</c:v>
                </c:pt>
                <c:pt idx="503">
                  <c:v>2016.9166666666285</c:v>
                </c:pt>
                <c:pt idx="504">
                  <c:v>2016.9999999999618</c:v>
                </c:pt>
                <c:pt idx="505">
                  <c:v>2017.0833333332951</c:v>
                </c:pt>
                <c:pt idx="506">
                  <c:v>2017.1666666666283</c:v>
                </c:pt>
                <c:pt idx="507">
                  <c:v>2017.2499999999616</c:v>
                </c:pt>
                <c:pt idx="508">
                  <c:v>2017.3333333332948</c:v>
                </c:pt>
                <c:pt idx="509">
                  <c:v>2017.4166666666281</c:v>
                </c:pt>
                <c:pt idx="510">
                  <c:v>2017.4999999999613</c:v>
                </c:pt>
                <c:pt idx="511">
                  <c:v>2017.5833333332946</c:v>
                </c:pt>
                <c:pt idx="512">
                  <c:v>2017.6666666666279</c:v>
                </c:pt>
                <c:pt idx="513">
                  <c:v>2017.7499999999611</c:v>
                </c:pt>
                <c:pt idx="514">
                  <c:v>2017.8333333332944</c:v>
                </c:pt>
                <c:pt idx="515">
                  <c:v>2017.9166666666276</c:v>
                </c:pt>
                <c:pt idx="516">
                  <c:v>2017.9999999999609</c:v>
                </c:pt>
              </c:numCache>
            </c:numRef>
          </c:xVal>
          <c:yVal>
            <c:numRef>
              <c:f>[2]HadSST_tropics_!$D$12:$D$528</c:f>
              <c:numCache>
                <c:formatCode>General</c:formatCode>
                <c:ptCount val="517"/>
                <c:pt idx="0">
                  <c:v>0</c:v>
                </c:pt>
                <c:pt idx="1">
                  <c:v>0</c:v>
                </c:pt>
                <c:pt idx="2">
                  <c:v>-0.33440000000000003</c:v>
                </c:pt>
                <c:pt idx="3">
                  <c:v>-0.34520000000000001</c:v>
                </c:pt>
                <c:pt idx="4">
                  <c:v>-0.35419999999999996</c:v>
                </c:pt>
                <c:pt idx="5">
                  <c:v>-0.35460000000000003</c:v>
                </c:pt>
                <c:pt idx="6">
                  <c:v>-0.37959999999999999</c:v>
                </c:pt>
                <c:pt idx="7">
                  <c:v>-0.41359999999999991</c:v>
                </c:pt>
                <c:pt idx="8">
                  <c:v>-0.45419999999999999</c:v>
                </c:pt>
                <c:pt idx="9">
                  <c:v>-0.53</c:v>
                </c:pt>
                <c:pt idx="10">
                  <c:v>-0.59399999999999997</c:v>
                </c:pt>
                <c:pt idx="11">
                  <c:v>-0.60540000000000005</c:v>
                </c:pt>
                <c:pt idx="12">
                  <c:v>-0.59320000000000006</c:v>
                </c:pt>
                <c:pt idx="13">
                  <c:v>-0.55700000000000005</c:v>
                </c:pt>
                <c:pt idx="14">
                  <c:v>-0.4904</c:v>
                </c:pt>
                <c:pt idx="15">
                  <c:v>-0.40820000000000001</c:v>
                </c:pt>
                <c:pt idx="16">
                  <c:v>-0.34079999999999994</c:v>
                </c:pt>
                <c:pt idx="17">
                  <c:v>-0.2802</c:v>
                </c:pt>
                <c:pt idx="18">
                  <c:v>-0.22359999999999997</c:v>
                </c:pt>
                <c:pt idx="19">
                  <c:v>-0.1434</c:v>
                </c:pt>
                <c:pt idx="20">
                  <c:v>-7.7200000000000005E-2</c:v>
                </c:pt>
                <c:pt idx="21">
                  <c:v>-3.3000000000000008E-2</c:v>
                </c:pt>
                <c:pt idx="22">
                  <c:v>9.8000000000000014E-3</c:v>
                </c:pt>
                <c:pt idx="23">
                  <c:v>3.7400000000000003E-2</c:v>
                </c:pt>
                <c:pt idx="24">
                  <c:v>2.3200000000000005E-2</c:v>
                </c:pt>
                <c:pt idx="25">
                  <c:v>-1.0199999999999997E-2</c:v>
                </c:pt>
                <c:pt idx="26">
                  <c:v>-1.5399999999999997E-2</c:v>
                </c:pt>
                <c:pt idx="27">
                  <c:v>-1.66E-2</c:v>
                </c:pt>
                <c:pt idx="28">
                  <c:v>-2.2199999999999998E-2</c:v>
                </c:pt>
                <c:pt idx="29">
                  <c:v>-2.7399999999999997E-2</c:v>
                </c:pt>
                <c:pt idx="30">
                  <c:v>-5.5999999999999999E-3</c:v>
                </c:pt>
                <c:pt idx="31">
                  <c:v>1.5999999999999996E-3</c:v>
                </c:pt>
                <c:pt idx="32">
                  <c:v>4.7999999999999987E-3</c:v>
                </c:pt>
                <c:pt idx="33">
                  <c:v>1.6799999999999999E-2</c:v>
                </c:pt>
                <c:pt idx="34">
                  <c:v>5.3000000000000005E-2</c:v>
                </c:pt>
                <c:pt idx="35">
                  <c:v>4.82E-2</c:v>
                </c:pt>
                <c:pt idx="36">
                  <c:v>4.3199999999999995E-2</c:v>
                </c:pt>
                <c:pt idx="37">
                  <c:v>-6.0000000000000613E-4</c:v>
                </c:pt>
                <c:pt idx="38">
                  <c:v>-4.2400000000000007E-2</c:v>
                </c:pt>
                <c:pt idx="39">
                  <c:v>-9.3399999999999997E-2</c:v>
                </c:pt>
                <c:pt idx="40">
                  <c:v>-0.11640000000000002</c:v>
                </c:pt>
                <c:pt idx="41">
                  <c:v>-0.14640000000000003</c:v>
                </c:pt>
                <c:pt idx="42">
                  <c:v>-0.15180000000000002</c:v>
                </c:pt>
                <c:pt idx="43">
                  <c:v>-0.16160000000000002</c:v>
                </c:pt>
                <c:pt idx="44">
                  <c:v>-0.16040000000000001</c:v>
                </c:pt>
                <c:pt idx="45">
                  <c:v>-0.14579999999999999</c:v>
                </c:pt>
                <c:pt idx="46">
                  <c:v>-0.10340000000000001</c:v>
                </c:pt>
                <c:pt idx="47">
                  <c:v>-6.6399999999999987E-2</c:v>
                </c:pt>
                <c:pt idx="48">
                  <c:v>-1.0399999999999996E-2</c:v>
                </c:pt>
                <c:pt idx="49">
                  <c:v>3.3000000000000002E-2</c:v>
                </c:pt>
                <c:pt idx="50">
                  <c:v>4.7E-2</c:v>
                </c:pt>
                <c:pt idx="51">
                  <c:v>5.4200000000000005E-2</c:v>
                </c:pt>
                <c:pt idx="52">
                  <c:v>5.0799999999999998E-2</c:v>
                </c:pt>
                <c:pt idx="53">
                  <c:v>3.5399999999999994E-2</c:v>
                </c:pt>
                <c:pt idx="54">
                  <c:v>3.4199999999999994E-2</c:v>
                </c:pt>
                <c:pt idx="55">
                  <c:v>4.4999999999999998E-2</c:v>
                </c:pt>
                <c:pt idx="56">
                  <c:v>5.5600000000000004E-2</c:v>
                </c:pt>
                <c:pt idx="57">
                  <c:v>9.4E-2</c:v>
                </c:pt>
                <c:pt idx="58">
                  <c:v>0.13319999999999999</c:v>
                </c:pt>
                <c:pt idx="59">
                  <c:v>0.13900000000000001</c:v>
                </c:pt>
                <c:pt idx="60">
                  <c:v>0.15160000000000001</c:v>
                </c:pt>
                <c:pt idx="61">
                  <c:v>0.14940000000000001</c:v>
                </c:pt>
                <c:pt idx="62">
                  <c:v>0.14660000000000001</c:v>
                </c:pt>
                <c:pt idx="63">
                  <c:v>0.1288</c:v>
                </c:pt>
                <c:pt idx="64">
                  <c:v>0.11800000000000002</c:v>
                </c:pt>
                <c:pt idx="65">
                  <c:v>9.64E-2</c:v>
                </c:pt>
                <c:pt idx="66">
                  <c:v>8.0199999999999994E-2</c:v>
                </c:pt>
                <c:pt idx="67">
                  <c:v>4.5399999999999996E-2</c:v>
                </c:pt>
                <c:pt idx="68">
                  <c:v>3.4599999999999999E-2</c:v>
                </c:pt>
                <c:pt idx="69">
                  <c:v>2.3600000000000003E-2</c:v>
                </c:pt>
                <c:pt idx="70">
                  <c:v>-1.8000000000000017E-3</c:v>
                </c:pt>
                <c:pt idx="71">
                  <c:v>-4.3800000000000006E-2</c:v>
                </c:pt>
                <c:pt idx="72">
                  <c:v>-4.2200000000000001E-2</c:v>
                </c:pt>
                <c:pt idx="73">
                  <c:v>-7.1399999999999991E-2</c:v>
                </c:pt>
                <c:pt idx="74">
                  <c:v>-7.7200000000000005E-2</c:v>
                </c:pt>
                <c:pt idx="75">
                  <c:v>-6.7799999999999999E-2</c:v>
                </c:pt>
                <c:pt idx="76">
                  <c:v>-4.4799999999999993E-2</c:v>
                </c:pt>
                <c:pt idx="77">
                  <c:v>-5.4799999999999995E-2</c:v>
                </c:pt>
                <c:pt idx="78">
                  <c:v>-2.4000000000000004E-2</c:v>
                </c:pt>
                <c:pt idx="79">
                  <c:v>1.0799999999999999E-2</c:v>
                </c:pt>
                <c:pt idx="80">
                  <c:v>3.3799999999999997E-2</c:v>
                </c:pt>
                <c:pt idx="81">
                  <c:v>6.3E-2</c:v>
                </c:pt>
                <c:pt idx="82">
                  <c:v>8.7400000000000005E-2</c:v>
                </c:pt>
                <c:pt idx="83">
                  <c:v>7.9600000000000004E-2</c:v>
                </c:pt>
                <c:pt idx="84">
                  <c:v>5.0200000000000002E-2</c:v>
                </c:pt>
                <c:pt idx="85">
                  <c:v>5.2600000000000001E-2</c:v>
                </c:pt>
                <c:pt idx="86">
                  <c:v>5.920000000000001E-2</c:v>
                </c:pt>
                <c:pt idx="87">
                  <c:v>6.3399999999999998E-2</c:v>
                </c:pt>
                <c:pt idx="88">
                  <c:v>6.2600000000000017E-2</c:v>
                </c:pt>
                <c:pt idx="89">
                  <c:v>7.6000000000000012E-2</c:v>
                </c:pt>
                <c:pt idx="90">
                  <c:v>9.98E-2</c:v>
                </c:pt>
                <c:pt idx="91">
                  <c:v>0.1384</c:v>
                </c:pt>
                <c:pt idx="92">
                  <c:v>0.1888</c:v>
                </c:pt>
                <c:pt idx="93">
                  <c:v>0.27579999999999999</c:v>
                </c:pt>
                <c:pt idx="94">
                  <c:v>0.36480000000000001</c:v>
                </c:pt>
                <c:pt idx="95">
                  <c:v>0.42620000000000002</c:v>
                </c:pt>
                <c:pt idx="96">
                  <c:v>0.44959999999999994</c:v>
                </c:pt>
                <c:pt idx="97">
                  <c:v>0.46040000000000003</c:v>
                </c:pt>
                <c:pt idx="98">
                  <c:v>0.44580000000000003</c:v>
                </c:pt>
                <c:pt idx="99">
                  <c:v>0.43780000000000002</c:v>
                </c:pt>
                <c:pt idx="100">
                  <c:v>0.39900000000000002</c:v>
                </c:pt>
                <c:pt idx="101">
                  <c:v>0.36360000000000003</c:v>
                </c:pt>
                <c:pt idx="102">
                  <c:v>0.317</c:v>
                </c:pt>
                <c:pt idx="103">
                  <c:v>0.25739999999999996</c:v>
                </c:pt>
                <c:pt idx="104">
                  <c:v>0.16440000000000002</c:v>
                </c:pt>
                <c:pt idx="105">
                  <c:v>0.12079999999999999</c:v>
                </c:pt>
                <c:pt idx="106">
                  <c:v>8.0799999999999997E-2</c:v>
                </c:pt>
                <c:pt idx="107">
                  <c:v>5.7399999999999993E-2</c:v>
                </c:pt>
                <c:pt idx="108">
                  <c:v>6.7599999999999993E-2</c:v>
                </c:pt>
                <c:pt idx="109">
                  <c:v>7.7800000000000008E-2</c:v>
                </c:pt>
                <c:pt idx="110">
                  <c:v>3.9799999999999995E-2</c:v>
                </c:pt>
                <c:pt idx="111">
                  <c:v>-2.0000000000000018E-3</c:v>
                </c:pt>
                <c:pt idx="112">
                  <c:v>-2.1799999999999996E-2</c:v>
                </c:pt>
                <c:pt idx="113">
                  <c:v>-5.5799999999999995E-2</c:v>
                </c:pt>
                <c:pt idx="114">
                  <c:v>-5.2999999999999992E-2</c:v>
                </c:pt>
                <c:pt idx="115">
                  <c:v>-5.3400000000000003E-2</c:v>
                </c:pt>
                <c:pt idx="116">
                  <c:v>-4.5999999999999999E-2</c:v>
                </c:pt>
                <c:pt idx="117">
                  <c:v>-7.7200000000000005E-2</c:v>
                </c:pt>
                <c:pt idx="118">
                  <c:v>-9.7000000000000003E-2</c:v>
                </c:pt>
                <c:pt idx="119">
                  <c:v>-0.1416</c:v>
                </c:pt>
                <c:pt idx="120">
                  <c:v>-0.15679999999999999</c:v>
                </c:pt>
                <c:pt idx="121">
                  <c:v>-0.17799999999999999</c:v>
                </c:pt>
                <c:pt idx="122">
                  <c:v>-0.17799999999999999</c:v>
                </c:pt>
                <c:pt idx="123">
                  <c:v>-0.19259999999999997</c:v>
                </c:pt>
                <c:pt idx="124">
                  <c:v>-0.19439999999999999</c:v>
                </c:pt>
                <c:pt idx="125">
                  <c:v>-0.185</c:v>
                </c:pt>
                <c:pt idx="126">
                  <c:v>-0.16639999999999999</c:v>
                </c:pt>
                <c:pt idx="127">
                  <c:v>-0.14379999999999998</c:v>
                </c:pt>
                <c:pt idx="128">
                  <c:v>-0.11579999999999999</c:v>
                </c:pt>
                <c:pt idx="129">
                  <c:v>-9.1399999999999995E-2</c:v>
                </c:pt>
                <c:pt idx="130">
                  <c:v>-9.0599999999999986E-2</c:v>
                </c:pt>
                <c:pt idx="131">
                  <c:v>-7.1800000000000003E-2</c:v>
                </c:pt>
                <c:pt idx="132">
                  <c:v>-6.9200000000000012E-2</c:v>
                </c:pt>
                <c:pt idx="133">
                  <c:v>-6.6200000000000009E-2</c:v>
                </c:pt>
                <c:pt idx="134">
                  <c:v>-6.6399999999999987E-2</c:v>
                </c:pt>
                <c:pt idx="135">
                  <c:v>-3.4999999999999996E-2</c:v>
                </c:pt>
                <c:pt idx="136">
                  <c:v>-1.8200000000000004E-2</c:v>
                </c:pt>
                <c:pt idx="137">
                  <c:v>-6.6E-3</c:v>
                </c:pt>
                <c:pt idx="138">
                  <c:v>2.4199999999999999E-2</c:v>
                </c:pt>
                <c:pt idx="139">
                  <c:v>5.6400000000000006E-2</c:v>
                </c:pt>
                <c:pt idx="140">
                  <c:v>8.3800000000000013E-2</c:v>
                </c:pt>
                <c:pt idx="141">
                  <c:v>9.7199999999999995E-2</c:v>
                </c:pt>
                <c:pt idx="142">
                  <c:v>0.127</c:v>
                </c:pt>
                <c:pt idx="143">
                  <c:v>0.1232</c:v>
                </c:pt>
                <c:pt idx="144">
                  <c:v>0.15960000000000002</c:v>
                </c:pt>
                <c:pt idx="145">
                  <c:v>0.17560000000000001</c:v>
                </c:pt>
                <c:pt idx="146">
                  <c:v>0.23599999999999999</c:v>
                </c:pt>
                <c:pt idx="147">
                  <c:v>0.29359999999999997</c:v>
                </c:pt>
                <c:pt idx="148">
                  <c:v>0.36699999999999999</c:v>
                </c:pt>
                <c:pt idx="149">
                  <c:v>0.40920000000000006</c:v>
                </c:pt>
                <c:pt idx="150">
                  <c:v>0.46379999999999999</c:v>
                </c:pt>
                <c:pt idx="151">
                  <c:v>0.49180000000000001</c:v>
                </c:pt>
                <c:pt idx="152">
                  <c:v>0.53559999999999997</c:v>
                </c:pt>
                <c:pt idx="153">
                  <c:v>0.54479999999999995</c:v>
                </c:pt>
                <c:pt idx="154">
                  <c:v>0.54279999999999995</c:v>
                </c:pt>
                <c:pt idx="155">
                  <c:v>0.52059999999999995</c:v>
                </c:pt>
                <c:pt idx="156">
                  <c:v>0.49020000000000002</c:v>
                </c:pt>
                <c:pt idx="157">
                  <c:v>0.42400000000000004</c:v>
                </c:pt>
                <c:pt idx="158">
                  <c:v>0.36279999999999996</c:v>
                </c:pt>
                <c:pt idx="159">
                  <c:v>0.27060000000000001</c:v>
                </c:pt>
                <c:pt idx="160">
                  <c:v>0.1966</c:v>
                </c:pt>
                <c:pt idx="161">
                  <c:v>0.13700000000000001</c:v>
                </c:pt>
                <c:pt idx="162">
                  <c:v>9.2999999999999999E-2</c:v>
                </c:pt>
                <c:pt idx="163">
                  <c:v>4.4000000000000004E-2</c:v>
                </c:pt>
                <c:pt idx="164">
                  <c:v>2.5999999999999968E-3</c:v>
                </c:pt>
                <c:pt idx="165">
                  <c:v>-4.9399999999999999E-2</c:v>
                </c:pt>
                <c:pt idx="166">
                  <c:v>-0.11320000000000001</c:v>
                </c:pt>
                <c:pt idx="167">
                  <c:v>-0.16499999999999998</c:v>
                </c:pt>
                <c:pt idx="168">
                  <c:v>-0.18899999999999997</c:v>
                </c:pt>
                <c:pt idx="169">
                  <c:v>-0.18960000000000002</c:v>
                </c:pt>
                <c:pt idx="170">
                  <c:v>-0.16699999999999998</c:v>
                </c:pt>
                <c:pt idx="171">
                  <c:v>-0.15279999999999999</c:v>
                </c:pt>
                <c:pt idx="172">
                  <c:v>-0.10599999999999998</c:v>
                </c:pt>
                <c:pt idx="173">
                  <c:v>-5.8600000000000006E-2</c:v>
                </c:pt>
                <c:pt idx="174">
                  <c:v>-7.6000000000000009E-3</c:v>
                </c:pt>
                <c:pt idx="175">
                  <c:v>2.9399999999999992E-2</c:v>
                </c:pt>
                <c:pt idx="176">
                  <c:v>6.9400000000000003E-2</c:v>
                </c:pt>
                <c:pt idx="177">
                  <c:v>7.5200000000000003E-2</c:v>
                </c:pt>
                <c:pt idx="178">
                  <c:v>7.1999999999999995E-2</c:v>
                </c:pt>
                <c:pt idx="179">
                  <c:v>0.1012</c:v>
                </c:pt>
                <c:pt idx="180">
                  <c:v>0.11979999999999999</c:v>
                </c:pt>
                <c:pt idx="181">
                  <c:v>0.15039999999999998</c:v>
                </c:pt>
                <c:pt idx="182">
                  <c:v>0.17099999999999999</c:v>
                </c:pt>
                <c:pt idx="183">
                  <c:v>0.19520000000000001</c:v>
                </c:pt>
                <c:pt idx="184">
                  <c:v>0.18080000000000002</c:v>
                </c:pt>
                <c:pt idx="185">
                  <c:v>0.18120000000000003</c:v>
                </c:pt>
                <c:pt idx="186">
                  <c:v>0.1668</c:v>
                </c:pt>
                <c:pt idx="187">
                  <c:v>0.1754</c:v>
                </c:pt>
                <c:pt idx="188">
                  <c:v>0.1802</c:v>
                </c:pt>
                <c:pt idx="189">
                  <c:v>0.1908</c:v>
                </c:pt>
                <c:pt idx="190">
                  <c:v>0.20200000000000001</c:v>
                </c:pt>
                <c:pt idx="191">
                  <c:v>0.20739999999999997</c:v>
                </c:pt>
                <c:pt idx="192">
                  <c:v>0.19400000000000001</c:v>
                </c:pt>
                <c:pt idx="193">
                  <c:v>0.19860000000000003</c:v>
                </c:pt>
                <c:pt idx="194">
                  <c:v>0.21640000000000001</c:v>
                </c:pt>
                <c:pt idx="195">
                  <c:v>0.22759999999999997</c:v>
                </c:pt>
                <c:pt idx="196">
                  <c:v>0.25900000000000001</c:v>
                </c:pt>
                <c:pt idx="197">
                  <c:v>0.27500000000000002</c:v>
                </c:pt>
                <c:pt idx="198">
                  <c:v>0.27139999999999997</c:v>
                </c:pt>
                <c:pt idx="199">
                  <c:v>0.24300000000000002</c:v>
                </c:pt>
                <c:pt idx="200">
                  <c:v>0.2122</c:v>
                </c:pt>
                <c:pt idx="201">
                  <c:v>0.18859999999999999</c:v>
                </c:pt>
                <c:pt idx="202">
                  <c:v>0.18079999999999999</c:v>
                </c:pt>
                <c:pt idx="203">
                  <c:v>0.19359999999999999</c:v>
                </c:pt>
                <c:pt idx="204">
                  <c:v>0.19719999999999999</c:v>
                </c:pt>
                <c:pt idx="205">
                  <c:v>0.21920000000000001</c:v>
                </c:pt>
                <c:pt idx="206">
                  <c:v>0.24159999999999998</c:v>
                </c:pt>
                <c:pt idx="207">
                  <c:v>0.24739999999999998</c:v>
                </c:pt>
                <c:pt idx="208">
                  <c:v>0.23199999999999998</c:v>
                </c:pt>
                <c:pt idx="209">
                  <c:v>0.2122</c:v>
                </c:pt>
                <c:pt idx="210">
                  <c:v>0.18060000000000001</c:v>
                </c:pt>
                <c:pt idx="211">
                  <c:v>0.12520000000000001</c:v>
                </c:pt>
                <c:pt idx="212">
                  <c:v>7.3800000000000004E-2</c:v>
                </c:pt>
                <c:pt idx="213">
                  <c:v>3.2999999999999995E-2</c:v>
                </c:pt>
                <c:pt idx="214">
                  <c:v>1.9400000000000004E-2</c:v>
                </c:pt>
                <c:pt idx="215">
                  <c:v>8.6E-3</c:v>
                </c:pt>
                <c:pt idx="216">
                  <c:v>2.2399999999999996E-2</c:v>
                </c:pt>
                <c:pt idx="217">
                  <c:v>5.7999999999999996E-2</c:v>
                </c:pt>
                <c:pt idx="218">
                  <c:v>0.11339999999999999</c:v>
                </c:pt>
                <c:pt idx="219">
                  <c:v>0.14760000000000001</c:v>
                </c:pt>
                <c:pt idx="220">
                  <c:v>0.1762</c:v>
                </c:pt>
                <c:pt idx="221">
                  <c:v>0.17460000000000001</c:v>
                </c:pt>
                <c:pt idx="222">
                  <c:v>0.17660000000000001</c:v>
                </c:pt>
                <c:pt idx="223">
                  <c:v>0.16140000000000002</c:v>
                </c:pt>
                <c:pt idx="224">
                  <c:v>0.17380000000000001</c:v>
                </c:pt>
                <c:pt idx="225">
                  <c:v>0.17660000000000001</c:v>
                </c:pt>
                <c:pt idx="226">
                  <c:v>0.19900000000000001</c:v>
                </c:pt>
                <c:pt idx="227">
                  <c:v>0.193</c:v>
                </c:pt>
                <c:pt idx="228">
                  <c:v>0.19060000000000002</c:v>
                </c:pt>
                <c:pt idx="229">
                  <c:v>0.16660000000000003</c:v>
                </c:pt>
                <c:pt idx="230">
                  <c:v>0.16</c:v>
                </c:pt>
                <c:pt idx="231">
                  <c:v>0.1396</c:v>
                </c:pt>
                <c:pt idx="232">
                  <c:v>0.12640000000000001</c:v>
                </c:pt>
                <c:pt idx="233">
                  <c:v>0.11220000000000001</c:v>
                </c:pt>
                <c:pt idx="234">
                  <c:v>0.1004</c:v>
                </c:pt>
                <c:pt idx="235">
                  <c:v>0.1206</c:v>
                </c:pt>
                <c:pt idx="236">
                  <c:v>0.1482</c:v>
                </c:pt>
                <c:pt idx="237">
                  <c:v>0.18739999999999998</c:v>
                </c:pt>
                <c:pt idx="238">
                  <c:v>0.22939999999999999</c:v>
                </c:pt>
                <c:pt idx="239">
                  <c:v>0.28659999999999997</c:v>
                </c:pt>
                <c:pt idx="240">
                  <c:v>0.29859999999999998</c:v>
                </c:pt>
                <c:pt idx="241">
                  <c:v>0.3014</c:v>
                </c:pt>
                <c:pt idx="242">
                  <c:v>0.2994</c:v>
                </c:pt>
                <c:pt idx="243">
                  <c:v>0.31020000000000003</c:v>
                </c:pt>
                <c:pt idx="244">
                  <c:v>0.30940000000000001</c:v>
                </c:pt>
                <c:pt idx="245">
                  <c:v>0.29300000000000004</c:v>
                </c:pt>
                <c:pt idx="246">
                  <c:v>0.27260000000000001</c:v>
                </c:pt>
                <c:pt idx="247">
                  <c:v>0.24379999999999996</c:v>
                </c:pt>
                <c:pt idx="248">
                  <c:v>0.21200000000000002</c:v>
                </c:pt>
                <c:pt idx="249">
                  <c:v>0.16899999999999998</c:v>
                </c:pt>
                <c:pt idx="250">
                  <c:v>0.14380000000000001</c:v>
                </c:pt>
                <c:pt idx="251">
                  <c:v>0.14120000000000002</c:v>
                </c:pt>
                <c:pt idx="252">
                  <c:v>0.15560000000000002</c:v>
                </c:pt>
                <c:pt idx="253">
                  <c:v>0.15140000000000001</c:v>
                </c:pt>
                <c:pt idx="254">
                  <c:v>0.13919999999999999</c:v>
                </c:pt>
                <c:pt idx="255">
                  <c:v>0.1462</c:v>
                </c:pt>
                <c:pt idx="256">
                  <c:v>0.1578</c:v>
                </c:pt>
                <c:pt idx="257">
                  <c:v>0.158</c:v>
                </c:pt>
                <c:pt idx="258">
                  <c:v>0.16399999999999998</c:v>
                </c:pt>
                <c:pt idx="259">
                  <c:v>0.17799999999999999</c:v>
                </c:pt>
                <c:pt idx="260">
                  <c:v>0.16320000000000001</c:v>
                </c:pt>
                <c:pt idx="261">
                  <c:v>0.13160000000000002</c:v>
                </c:pt>
                <c:pt idx="262">
                  <c:v>9.2799999999999994E-2</c:v>
                </c:pt>
                <c:pt idx="263">
                  <c:v>4.8800000000000003E-2</c:v>
                </c:pt>
                <c:pt idx="264">
                  <c:v>2.8800000000000003E-2</c:v>
                </c:pt>
                <c:pt idx="265">
                  <c:v>3.8600000000000002E-2</c:v>
                </c:pt>
                <c:pt idx="266">
                  <c:v>8.14E-2</c:v>
                </c:pt>
                <c:pt idx="267">
                  <c:v>0.16040000000000001</c:v>
                </c:pt>
                <c:pt idx="268">
                  <c:v>0.25440000000000002</c:v>
                </c:pt>
                <c:pt idx="269">
                  <c:v>0.34960000000000002</c:v>
                </c:pt>
                <c:pt idx="270">
                  <c:v>0.44719999999999993</c:v>
                </c:pt>
                <c:pt idx="271">
                  <c:v>0.54980000000000007</c:v>
                </c:pt>
                <c:pt idx="272">
                  <c:v>0.63959999999999995</c:v>
                </c:pt>
                <c:pt idx="273">
                  <c:v>0.73599999999999999</c:v>
                </c:pt>
                <c:pt idx="274">
                  <c:v>0.8054</c:v>
                </c:pt>
                <c:pt idx="275">
                  <c:v>0.86799999999999999</c:v>
                </c:pt>
                <c:pt idx="276">
                  <c:v>0.88239999999999996</c:v>
                </c:pt>
                <c:pt idx="277">
                  <c:v>0.86699999999999999</c:v>
                </c:pt>
                <c:pt idx="278">
                  <c:v>0.82539999999999991</c:v>
                </c:pt>
                <c:pt idx="279">
                  <c:v>0.76100000000000001</c:v>
                </c:pt>
                <c:pt idx="280">
                  <c:v>0.69199999999999995</c:v>
                </c:pt>
                <c:pt idx="281">
                  <c:v>0.61359999999999992</c:v>
                </c:pt>
                <c:pt idx="282">
                  <c:v>0.53139999999999998</c:v>
                </c:pt>
                <c:pt idx="283">
                  <c:v>0.44399999999999995</c:v>
                </c:pt>
                <c:pt idx="284">
                  <c:v>0.37719999999999998</c:v>
                </c:pt>
                <c:pt idx="285">
                  <c:v>0.29199999999999998</c:v>
                </c:pt>
                <c:pt idx="286">
                  <c:v>0.1946</c:v>
                </c:pt>
                <c:pt idx="287">
                  <c:v>0.12659999999999999</c:v>
                </c:pt>
                <c:pt idx="288">
                  <c:v>8.7599999999999983E-2</c:v>
                </c:pt>
                <c:pt idx="289">
                  <c:v>5.3000000000000005E-2</c:v>
                </c:pt>
                <c:pt idx="290">
                  <c:v>3.3199999999999993E-2</c:v>
                </c:pt>
                <c:pt idx="291">
                  <c:v>3.6199999999999996E-2</c:v>
                </c:pt>
                <c:pt idx="292">
                  <c:v>5.9399999999999994E-2</c:v>
                </c:pt>
                <c:pt idx="293">
                  <c:v>4.9399999999999999E-2</c:v>
                </c:pt>
                <c:pt idx="294">
                  <c:v>5.4600000000000003E-2</c:v>
                </c:pt>
                <c:pt idx="295">
                  <c:v>5.0799999999999998E-2</c:v>
                </c:pt>
                <c:pt idx="296">
                  <c:v>4.2600000000000006E-2</c:v>
                </c:pt>
                <c:pt idx="297">
                  <c:v>2.5399999999999999E-2</c:v>
                </c:pt>
                <c:pt idx="298">
                  <c:v>1.72E-2</c:v>
                </c:pt>
                <c:pt idx="299">
                  <c:v>8.7999999999999988E-3</c:v>
                </c:pt>
                <c:pt idx="300">
                  <c:v>1.7999999999999999E-2</c:v>
                </c:pt>
                <c:pt idx="301">
                  <c:v>4.6600000000000003E-2</c:v>
                </c:pt>
                <c:pt idx="302">
                  <c:v>5.9799999999999999E-2</c:v>
                </c:pt>
                <c:pt idx="303">
                  <c:v>4.9200000000000001E-2</c:v>
                </c:pt>
                <c:pt idx="304">
                  <c:v>5.0799999999999998E-2</c:v>
                </c:pt>
                <c:pt idx="305">
                  <c:v>8.1600000000000006E-2</c:v>
                </c:pt>
                <c:pt idx="306">
                  <c:v>0.1086</c:v>
                </c:pt>
                <c:pt idx="307">
                  <c:v>0.12320000000000002</c:v>
                </c:pt>
                <c:pt idx="308">
                  <c:v>0.17779999999999999</c:v>
                </c:pt>
                <c:pt idx="309">
                  <c:v>0.17699999999999999</c:v>
                </c:pt>
                <c:pt idx="310">
                  <c:v>0.16060000000000002</c:v>
                </c:pt>
                <c:pt idx="311">
                  <c:v>0.13240000000000002</c:v>
                </c:pt>
                <c:pt idx="312">
                  <c:v>0.158</c:v>
                </c:pt>
                <c:pt idx="313">
                  <c:v>0.17479999999999998</c:v>
                </c:pt>
                <c:pt idx="314">
                  <c:v>0.23599999999999999</c:v>
                </c:pt>
                <c:pt idx="315">
                  <c:v>0.27100000000000002</c:v>
                </c:pt>
                <c:pt idx="316">
                  <c:v>0.31340000000000001</c:v>
                </c:pt>
                <c:pt idx="317">
                  <c:v>0.31540000000000001</c:v>
                </c:pt>
                <c:pt idx="318">
                  <c:v>0.31259999999999999</c:v>
                </c:pt>
                <c:pt idx="319">
                  <c:v>0.3054</c:v>
                </c:pt>
                <c:pt idx="320">
                  <c:v>0.2898</c:v>
                </c:pt>
                <c:pt idx="321">
                  <c:v>0.27579999999999999</c:v>
                </c:pt>
                <c:pt idx="322">
                  <c:v>0.27760000000000001</c:v>
                </c:pt>
                <c:pt idx="323">
                  <c:v>0.2712</c:v>
                </c:pt>
                <c:pt idx="324">
                  <c:v>0.29240000000000005</c:v>
                </c:pt>
                <c:pt idx="325">
                  <c:v>0.32839999999999997</c:v>
                </c:pt>
                <c:pt idx="326">
                  <c:v>0.37340000000000001</c:v>
                </c:pt>
                <c:pt idx="327">
                  <c:v>0.41079999999999994</c:v>
                </c:pt>
                <c:pt idx="328">
                  <c:v>0.43819999999999998</c:v>
                </c:pt>
                <c:pt idx="329">
                  <c:v>0.43320000000000008</c:v>
                </c:pt>
                <c:pt idx="330">
                  <c:v>0.42140000000000005</c:v>
                </c:pt>
                <c:pt idx="331">
                  <c:v>0.42960000000000004</c:v>
                </c:pt>
                <c:pt idx="332">
                  <c:v>0.42319999999999991</c:v>
                </c:pt>
                <c:pt idx="333">
                  <c:v>0.47519999999999996</c:v>
                </c:pt>
                <c:pt idx="334">
                  <c:v>0.51240000000000008</c:v>
                </c:pt>
                <c:pt idx="335">
                  <c:v>0.54459999999999997</c:v>
                </c:pt>
                <c:pt idx="336">
                  <c:v>0.54900000000000004</c:v>
                </c:pt>
                <c:pt idx="337">
                  <c:v>0.54339999999999988</c:v>
                </c:pt>
                <c:pt idx="338">
                  <c:v>0.46939999999999998</c:v>
                </c:pt>
                <c:pt idx="339">
                  <c:v>0.43059999999999998</c:v>
                </c:pt>
                <c:pt idx="340">
                  <c:v>0.41399999999999998</c:v>
                </c:pt>
                <c:pt idx="341">
                  <c:v>0.41059999999999997</c:v>
                </c:pt>
                <c:pt idx="342">
                  <c:v>0.42160000000000003</c:v>
                </c:pt>
                <c:pt idx="343">
                  <c:v>0.47420000000000001</c:v>
                </c:pt>
                <c:pt idx="344">
                  <c:v>0.499</c:v>
                </c:pt>
                <c:pt idx="345">
                  <c:v>0.50080000000000002</c:v>
                </c:pt>
                <c:pt idx="346">
                  <c:v>0.50359999999999994</c:v>
                </c:pt>
                <c:pt idx="347">
                  <c:v>0.49280000000000007</c:v>
                </c:pt>
                <c:pt idx="348">
                  <c:v>0.44539999999999996</c:v>
                </c:pt>
                <c:pt idx="349">
                  <c:v>0.41980000000000006</c:v>
                </c:pt>
                <c:pt idx="350">
                  <c:v>0.37340000000000001</c:v>
                </c:pt>
                <c:pt idx="351">
                  <c:v>0.3054</c:v>
                </c:pt>
                <c:pt idx="352">
                  <c:v>0.26119999999999999</c:v>
                </c:pt>
                <c:pt idx="353">
                  <c:v>0.25839999999999996</c:v>
                </c:pt>
                <c:pt idx="354">
                  <c:v>0.2772</c:v>
                </c:pt>
                <c:pt idx="355">
                  <c:v>0.3236</c:v>
                </c:pt>
                <c:pt idx="356">
                  <c:v>0.38499999999999995</c:v>
                </c:pt>
                <c:pt idx="357">
                  <c:v>0.45120000000000005</c:v>
                </c:pt>
                <c:pt idx="358">
                  <c:v>0.50040000000000007</c:v>
                </c:pt>
                <c:pt idx="359">
                  <c:v>0.49220000000000008</c:v>
                </c:pt>
                <c:pt idx="360">
                  <c:v>0.51400000000000001</c:v>
                </c:pt>
                <c:pt idx="361">
                  <c:v>0.50780000000000003</c:v>
                </c:pt>
                <c:pt idx="362">
                  <c:v>0.49640000000000006</c:v>
                </c:pt>
                <c:pt idx="363">
                  <c:v>0.47339999999999999</c:v>
                </c:pt>
                <c:pt idx="364">
                  <c:v>0.46279999999999999</c:v>
                </c:pt>
                <c:pt idx="365">
                  <c:v>0.43420000000000003</c:v>
                </c:pt>
                <c:pt idx="366">
                  <c:v>0.41019999999999995</c:v>
                </c:pt>
                <c:pt idx="367">
                  <c:v>0.374</c:v>
                </c:pt>
                <c:pt idx="368">
                  <c:v>0.34439999999999998</c:v>
                </c:pt>
                <c:pt idx="369">
                  <c:v>0.32080000000000003</c:v>
                </c:pt>
                <c:pt idx="370">
                  <c:v>0.28559999999999997</c:v>
                </c:pt>
                <c:pt idx="371">
                  <c:v>0.28139999999999998</c:v>
                </c:pt>
                <c:pt idx="372">
                  <c:v>0.26500000000000001</c:v>
                </c:pt>
                <c:pt idx="373">
                  <c:v>0.26100000000000001</c:v>
                </c:pt>
                <c:pt idx="374">
                  <c:v>0.28219999999999995</c:v>
                </c:pt>
                <c:pt idx="375">
                  <c:v>0.30759999999999998</c:v>
                </c:pt>
                <c:pt idx="376">
                  <c:v>0.30479999999999996</c:v>
                </c:pt>
                <c:pt idx="377">
                  <c:v>0.34599999999999997</c:v>
                </c:pt>
                <c:pt idx="378">
                  <c:v>0.38639999999999997</c:v>
                </c:pt>
                <c:pt idx="379">
                  <c:v>0.42199999999999999</c:v>
                </c:pt>
                <c:pt idx="380">
                  <c:v>0.46299999999999997</c:v>
                </c:pt>
                <c:pt idx="381">
                  <c:v>0.53159999999999996</c:v>
                </c:pt>
                <c:pt idx="382">
                  <c:v>0.56040000000000001</c:v>
                </c:pt>
                <c:pt idx="383">
                  <c:v>0.57099999999999995</c:v>
                </c:pt>
                <c:pt idx="384">
                  <c:v>0.52939999999999998</c:v>
                </c:pt>
                <c:pt idx="385">
                  <c:v>0.48579999999999995</c:v>
                </c:pt>
                <c:pt idx="386">
                  <c:v>0.41220000000000001</c:v>
                </c:pt>
                <c:pt idx="387">
                  <c:v>0.37119999999999997</c:v>
                </c:pt>
                <c:pt idx="388">
                  <c:v>0.33160000000000001</c:v>
                </c:pt>
                <c:pt idx="389">
                  <c:v>0.31459999999999999</c:v>
                </c:pt>
                <c:pt idx="390">
                  <c:v>0.27939999999999998</c:v>
                </c:pt>
                <c:pt idx="391">
                  <c:v>0.24660000000000001</c:v>
                </c:pt>
                <c:pt idx="392">
                  <c:v>0.17019999999999999</c:v>
                </c:pt>
                <c:pt idx="393">
                  <c:v>0.10640000000000001</c:v>
                </c:pt>
                <c:pt idx="394">
                  <c:v>5.3799999999999994E-2</c:v>
                </c:pt>
                <c:pt idx="395">
                  <c:v>1.3799999999999998E-2</c:v>
                </c:pt>
                <c:pt idx="396">
                  <c:v>-2.8000000000000013E-3</c:v>
                </c:pt>
                <c:pt idx="397">
                  <c:v>6.6E-3</c:v>
                </c:pt>
                <c:pt idx="398">
                  <c:v>2.12E-2</c:v>
                </c:pt>
                <c:pt idx="399">
                  <c:v>4.9200000000000001E-2</c:v>
                </c:pt>
                <c:pt idx="400">
                  <c:v>0.10100000000000001</c:v>
                </c:pt>
                <c:pt idx="401">
                  <c:v>0.1618</c:v>
                </c:pt>
                <c:pt idx="402">
                  <c:v>0.23620000000000002</c:v>
                </c:pt>
                <c:pt idx="403">
                  <c:v>0.29299999999999998</c:v>
                </c:pt>
                <c:pt idx="404">
                  <c:v>0.3236</c:v>
                </c:pt>
                <c:pt idx="405">
                  <c:v>0.31779999999999997</c:v>
                </c:pt>
                <c:pt idx="406">
                  <c:v>0.31019999999999998</c:v>
                </c:pt>
                <c:pt idx="407">
                  <c:v>0.26339999999999997</c:v>
                </c:pt>
                <c:pt idx="408">
                  <c:v>0.23779999999999996</c:v>
                </c:pt>
                <c:pt idx="409">
                  <c:v>0.25419999999999998</c:v>
                </c:pt>
                <c:pt idx="410">
                  <c:v>0.30839999999999995</c:v>
                </c:pt>
                <c:pt idx="411">
                  <c:v>0.36859999999999998</c:v>
                </c:pt>
                <c:pt idx="412">
                  <c:v>0.45099999999999996</c:v>
                </c:pt>
                <c:pt idx="413">
                  <c:v>0.5292</c:v>
                </c:pt>
                <c:pt idx="414">
                  <c:v>0.56279999999999997</c:v>
                </c:pt>
                <c:pt idx="415">
                  <c:v>0.58860000000000001</c:v>
                </c:pt>
                <c:pt idx="416">
                  <c:v>0.59320000000000006</c:v>
                </c:pt>
                <c:pt idx="417">
                  <c:v>0.61519999999999997</c:v>
                </c:pt>
                <c:pt idx="418">
                  <c:v>0.62479999999999991</c:v>
                </c:pt>
                <c:pt idx="419">
                  <c:v>0.67000000000000015</c:v>
                </c:pt>
                <c:pt idx="420">
                  <c:v>0.68940000000000001</c:v>
                </c:pt>
                <c:pt idx="421">
                  <c:v>0.71920000000000006</c:v>
                </c:pt>
                <c:pt idx="422">
                  <c:v>0.71120000000000005</c:v>
                </c:pt>
                <c:pt idx="423">
                  <c:v>0.69220000000000004</c:v>
                </c:pt>
                <c:pt idx="424">
                  <c:v>0.63659999999999994</c:v>
                </c:pt>
                <c:pt idx="425">
                  <c:v>0.5534</c:v>
                </c:pt>
                <c:pt idx="426">
                  <c:v>0.43520000000000003</c:v>
                </c:pt>
                <c:pt idx="427">
                  <c:v>0.33679999999999993</c:v>
                </c:pt>
                <c:pt idx="428">
                  <c:v>0.24619999999999997</c:v>
                </c:pt>
                <c:pt idx="429">
                  <c:v>0.18139999999999998</c:v>
                </c:pt>
                <c:pt idx="430">
                  <c:v>0.12759999999999999</c:v>
                </c:pt>
                <c:pt idx="431">
                  <c:v>0.11699999999999999</c:v>
                </c:pt>
                <c:pt idx="432">
                  <c:v>0.1028</c:v>
                </c:pt>
                <c:pt idx="433">
                  <c:v>0.1028</c:v>
                </c:pt>
                <c:pt idx="434">
                  <c:v>0.1096</c:v>
                </c:pt>
                <c:pt idx="435">
                  <c:v>0.15060000000000001</c:v>
                </c:pt>
                <c:pt idx="436">
                  <c:v>0.17560000000000001</c:v>
                </c:pt>
                <c:pt idx="437">
                  <c:v>0.19939999999999999</c:v>
                </c:pt>
                <c:pt idx="438">
                  <c:v>0.1978</c:v>
                </c:pt>
                <c:pt idx="439">
                  <c:v>0.17739999999999997</c:v>
                </c:pt>
                <c:pt idx="440">
                  <c:v>0.15279999999999999</c:v>
                </c:pt>
                <c:pt idx="441">
                  <c:v>0.11979999999999999</c:v>
                </c:pt>
                <c:pt idx="442">
                  <c:v>9.5000000000000001E-2</c:v>
                </c:pt>
                <c:pt idx="443">
                  <c:v>0.1022</c:v>
                </c:pt>
                <c:pt idx="444">
                  <c:v>0.10739999999999998</c:v>
                </c:pt>
                <c:pt idx="445">
                  <c:v>0.14179999999999998</c:v>
                </c:pt>
                <c:pt idx="446">
                  <c:v>0.18479999999999999</c:v>
                </c:pt>
                <c:pt idx="447">
                  <c:v>0.21160000000000001</c:v>
                </c:pt>
                <c:pt idx="448">
                  <c:v>0.22939999999999999</c:v>
                </c:pt>
                <c:pt idx="449">
                  <c:v>0.2646</c:v>
                </c:pt>
                <c:pt idx="450">
                  <c:v>0.28759999999999997</c:v>
                </c:pt>
                <c:pt idx="451">
                  <c:v>0.31340000000000001</c:v>
                </c:pt>
                <c:pt idx="452">
                  <c:v>0.36159999999999998</c:v>
                </c:pt>
                <c:pt idx="453">
                  <c:v>0.39439999999999997</c:v>
                </c:pt>
                <c:pt idx="454">
                  <c:v>0.40439999999999998</c:v>
                </c:pt>
                <c:pt idx="455">
                  <c:v>0.39840000000000003</c:v>
                </c:pt>
                <c:pt idx="456">
                  <c:v>0.37760000000000005</c:v>
                </c:pt>
                <c:pt idx="457">
                  <c:v>0.36059999999999998</c:v>
                </c:pt>
                <c:pt idx="458">
                  <c:v>0.35560000000000003</c:v>
                </c:pt>
                <c:pt idx="459">
                  <c:v>0.33160000000000001</c:v>
                </c:pt>
                <c:pt idx="460">
                  <c:v>0.308</c:v>
                </c:pt>
                <c:pt idx="461">
                  <c:v>0.30480000000000002</c:v>
                </c:pt>
                <c:pt idx="462">
                  <c:v>0.30179999999999996</c:v>
                </c:pt>
                <c:pt idx="463">
                  <c:v>0.2928</c:v>
                </c:pt>
                <c:pt idx="464">
                  <c:v>0.3296</c:v>
                </c:pt>
                <c:pt idx="465">
                  <c:v>0.35540000000000005</c:v>
                </c:pt>
                <c:pt idx="466">
                  <c:v>0.35759999999999997</c:v>
                </c:pt>
                <c:pt idx="467">
                  <c:v>0.33239999999999997</c:v>
                </c:pt>
                <c:pt idx="468">
                  <c:v>0.31739999999999996</c:v>
                </c:pt>
                <c:pt idx="469">
                  <c:v>0.31820000000000004</c:v>
                </c:pt>
                <c:pt idx="470">
                  <c:v>0.35340000000000005</c:v>
                </c:pt>
                <c:pt idx="471">
                  <c:v>0.41139999999999999</c:v>
                </c:pt>
                <c:pt idx="472">
                  <c:v>0.45380000000000004</c:v>
                </c:pt>
                <c:pt idx="473">
                  <c:v>0.50020000000000009</c:v>
                </c:pt>
                <c:pt idx="474">
                  <c:v>0.51480000000000004</c:v>
                </c:pt>
                <c:pt idx="475">
                  <c:v>0.51019999999999999</c:v>
                </c:pt>
                <c:pt idx="476">
                  <c:v>0.50119999999999998</c:v>
                </c:pt>
                <c:pt idx="477">
                  <c:v>0.52080000000000004</c:v>
                </c:pt>
                <c:pt idx="478">
                  <c:v>0.5222</c:v>
                </c:pt>
                <c:pt idx="479">
                  <c:v>0.52099999999999991</c:v>
                </c:pt>
                <c:pt idx="480">
                  <c:v>0.51</c:v>
                </c:pt>
                <c:pt idx="481">
                  <c:v>0.51700000000000002</c:v>
                </c:pt>
                <c:pt idx="482">
                  <c:v>0.53520000000000001</c:v>
                </c:pt>
                <c:pt idx="483">
                  <c:v>0.56500000000000006</c:v>
                </c:pt>
                <c:pt idx="484">
                  <c:v>0.623</c:v>
                </c:pt>
                <c:pt idx="485">
                  <c:v>0.67699999999999994</c:v>
                </c:pt>
                <c:pt idx="486">
                  <c:v>0.73599999999999999</c:v>
                </c:pt>
                <c:pt idx="487">
                  <c:v>0.78639999999999999</c:v>
                </c:pt>
                <c:pt idx="488">
                  <c:v>0.85220000000000007</c:v>
                </c:pt>
                <c:pt idx="489">
                  <c:v>0.91179999999999983</c:v>
                </c:pt>
                <c:pt idx="490">
                  <c:v>0.98960000000000004</c:v>
                </c:pt>
                <c:pt idx="491">
                  <c:v>0.99039999999999995</c:v>
                </c:pt>
                <c:pt idx="492">
                  <c:v>1.0025999999999999</c:v>
                </c:pt>
                <c:pt idx="493">
                  <c:v>0.97100000000000009</c:v>
                </c:pt>
                <c:pt idx="494">
                  <c:v>0.90779999999999994</c:v>
                </c:pt>
                <c:pt idx="495">
                  <c:v>0.8286</c:v>
                </c:pt>
                <c:pt idx="496">
                  <c:v>0.77520000000000011</c:v>
                </c:pt>
                <c:pt idx="497">
                  <c:v>0.70079999999999987</c:v>
                </c:pt>
                <c:pt idx="498">
                  <c:v>0.63759999999999994</c:v>
                </c:pt>
                <c:pt idx="499">
                  <c:v>0.59759999999999991</c:v>
                </c:pt>
                <c:pt idx="500">
                  <c:v>0.55420000000000003</c:v>
                </c:pt>
                <c:pt idx="501">
                  <c:v>0.52560000000000007</c:v>
                </c:pt>
                <c:pt idx="502">
                  <c:v>0.49759999999999999</c:v>
                </c:pt>
                <c:pt idx="503">
                  <c:v>0.48120000000000002</c:v>
                </c:pt>
                <c:pt idx="504">
                  <c:v>0.47099999999999997</c:v>
                </c:pt>
                <c:pt idx="505">
                  <c:v>0.48279999999999995</c:v>
                </c:pt>
                <c:pt idx="506">
                  <c:v>0.50259999999999994</c:v>
                </c:pt>
                <c:pt idx="507">
                  <c:v>0.52059999999999995</c:v>
                </c:pt>
                <c:pt idx="508">
                  <c:v>0.51479999999999992</c:v>
                </c:pt>
                <c:pt idx="509">
                  <c:v>0.52360000000000007</c:v>
                </c:pt>
                <c:pt idx="510">
                  <c:v>0.46740000000000004</c:v>
                </c:pt>
                <c:pt idx="511">
                  <c:v>0.42359999999999998</c:v>
                </c:pt>
                <c:pt idx="512">
                  <c:v>0.37740000000000007</c:v>
                </c:pt>
                <c:pt idx="513">
                  <c:v>0.33920000000000006</c:v>
                </c:pt>
                <c:pt idx="514">
                  <c:v>0.28120000000000001</c:v>
                </c:pt>
                <c:pt idx="515">
                  <c:v>0.25579999999999997</c:v>
                </c:pt>
                <c:pt idx="516">
                  <c:v>0.221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646720"/>
        <c:axId val="147647296"/>
      </c:scatterChart>
      <c:valAx>
        <c:axId val="147646720"/>
        <c:scaling>
          <c:orientation val="minMax"/>
          <c:max val="2018"/>
          <c:min val="1980"/>
        </c:scaling>
        <c:delete val="0"/>
        <c:axPos val="b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high"/>
        <c:spPr>
          <a:ln w="28575">
            <a:solidFill>
              <a:schemeClr val="accent3">
                <a:lumMod val="40000"/>
                <a:lumOff val="60000"/>
              </a:schemeClr>
            </a:solidFill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7647296"/>
        <c:crosses val="autoZero"/>
        <c:crossBetween val="midCat"/>
      </c:valAx>
      <c:valAx>
        <c:axId val="147647296"/>
        <c:scaling>
          <c:orientation val="minMax"/>
          <c:max val="1.2"/>
          <c:min val="-0.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0" vert="horz"/>
              <a:lstStyle/>
              <a:p>
                <a:pPr>
                  <a:defRPr sz="18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fr-FR" sz="18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rPr>
                  <a:t>T (°C)</a:t>
                </a:r>
              </a:p>
            </c:rich>
          </c:tx>
          <c:layout>
            <c:manualLayout>
              <c:xMode val="edge"/>
              <c:yMode val="edge"/>
              <c:x val="0.90361586388115223"/>
              <c:y val="6.3779811678218098E-2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1"/>
        <c:majorTickMark val="in"/>
        <c:minorTickMark val="none"/>
        <c:tickLblPos val="high"/>
        <c:txPr>
          <a:bodyPr rot="0" vert="horz"/>
          <a:lstStyle/>
          <a:p>
            <a:pPr>
              <a:defRPr sz="1400" b="1" i="0" u="none" strike="noStrik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76467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solidFill>
        <a:schemeClr val="tx2">
          <a:lumMod val="20000"/>
          <a:lumOff val="8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>
                <a:solidFill>
                  <a:srgbClr val="00B050"/>
                </a:solidFill>
              </a:defRPr>
            </a:pPr>
            <a:r>
              <a:rPr lang="en-US" sz="2000" b="1">
                <a:solidFill>
                  <a:srgbClr val="00B050"/>
                </a:solidFill>
                <a:latin typeface="Arial" pitchFamily="34" charset="0"/>
                <a:cs typeface="Arial" pitchFamily="34" charset="0"/>
              </a:rPr>
              <a:t>Variation annuelle (ppm/an)</a:t>
            </a:r>
          </a:p>
        </c:rich>
      </c:tx>
      <c:layout>
        <c:manualLayout>
          <c:xMode val="edge"/>
          <c:yMode val="edge"/>
          <c:x val="6.8350231905943276E-3"/>
          <c:y val="5.2157420578473217E-2"/>
        </c:manualLayout>
      </c:layout>
      <c:overlay val="1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8394725168399875E-2"/>
          <c:y val="3.9606509445099414E-2"/>
          <c:w val="0.91322333696142233"/>
          <c:h val="0.90498246194915499"/>
        </c:manualLayout>
      </c:layout>
      <c:areaChart>
        <c:grouping val="standard"/>
        <c:varyColors val="0"/>
        <c:ser>
          <c:idx val="2"/>
          <c:order val="0"/>
          <c:tx>
            <c:strRef>
              <c:f>'[1]Mesures CO2'!$F$3</c:f>
              <c:strCache>
                <c:ptCount val="1"/>
                <c:pt idx="0">
                  <c:v>Partie naturelle (ppm/an)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76200">
              <a:solidFill>
                <a:srgbClr val="00B050"/>
              </a:solidFill>
            </a:ln>
          </c:spPr>
          <c:cat>
            <c:numRef>
              <c:f>'[1]Mesures CO2'!$C$4:$C$446</c:f>
              <c:numCache>
                <c:formatCode>General</c:formatCode>
                <c:ptCount val="443"/>
                <c:pt idx="0">
                  <c:v>1980.0419999999999</c:v>
                </c:pt>
                <c:pt idx="1">
                  <c:v>1980.125</c:v>
                </c:pt>
                <c:pt idx="2">
                  <c:v>1980.2080000000001</c:v>
                </c:pt>
                <c:pt idx="3">
                  <c:v>1980.2919999999999</c:v>
                </c:pt>
                <c:pt idx="4">
                  <c:v>1980.375</c:v>
                </c:pt>
                <c:pt idx="5">
                  <c:v>1980.4580000000001</c:v>
                </c:pt>
                <c:pt idx="6">
                  <c:v>1980.5419999999999</c:v>
                </c:pt>
                <c:pt idx="7">
                  <c:v>1980.625</c:v>
                </c:pt>
                <c:pt idx="8">
                  <c:v>1980.7080000000001</c:v>
                </c:pt>
                <c:pt idx="9">
                  <c:v>1980.7919999999999</c:v>
                </c:pt>
                <c:pt idx="10">
                  <c:v>1980.875</c:v>
                </c:pt>
                <c:pt idx="11">
                  <c:v>1980.9580000000001</c:v>
                </c:pt>
                <c:pt idx="12">
                  <c:v>1981.0419999999999</c:v>
                </c:pt>
                <c:pt idx="13">
                  <c:v>1981.125</c:v>
                </c:pt>
                <c:pt idx="14">
                  <c:v>1981.2080000000001</c:v>
                </c:pt>
                <c:pt idx="15">
                  <c:v>1981.2919999999999</c:v>
                </c:pt>
                <c:pt idx="16">
                  <c:v>1981.375</c:v>
                </c:pt>
                <c:pt idx="17">
                  <c:v>1981.4580000000001</c:v>
                </c:pt>
                <c:pt idx="18">
                  <c:v>1981.5419999999999</c:v>
                </c:pt>
                <c:pt idx="19">
                  <c:v>1981.625</c:v>
                </c:pt>
                <c:pt idx="20">
                  <c:v>1981.7080000000001</c:v>
                </c:pt>
                <c:pt idx="21">
                  <c:v>1981.7919999999999</c:v>
                </c:pt>
                <c:pt idx="22">
                  <c:v>1981.875</c:v>
                </c:pt>
                <c:pt idx="23">
                  <c:v>1981.9580000000001</c:v>
                </c:pt>
                <c:pt idx="24">
                  <c:v>1982.0419999999999</c:v>
                </c:pt>
                <c:pt idx="25">
                  <c:v>1982.125</c:v>
                </c:pt>
                <c:pt idx="26">
                  <c:v>1982.2080000000001</c:v>
                </c:pt>
                <c:pt idx="27">
                  <c:v>1982.2919999999999</c:v>
                </c:pt>
                <c:pt idx="28">
                  <c:v>1982.375</c:v>
                </c:pt>
                <c:pt idx="29">
                  <c:v>1982.4580000000001</c:v>
                </c:pt>
                <c:pt idx="30">
                  <c:v>1982.5419999999999</c:v>
                </c:pt>
                <c:pt idx="31">
                  <c:v>1982.625</c:v>
                </c:pt>
                <c:pt idx="32">
                  <c:v>1982.7080000000001</c:v>
                </c:pt>
                <c:pt idx="33">
                  <c:v>1982.7919999999999</c:v>
                </c:pt>
                <c:pt idx="34">
                  <c:v>1982.875</c:v>
                </c:pt>
                <c:pt idx="35">
                  <c:v>1982.9580000000001</c:v>
                </c:pt>
                <c:pt idx="36">
                  <c:v>1983.0419999999999</c:v>
                </c:pt>
                <c:pt idx="37">
                  <c:v>1983.125</c:v>
                </c:pt>
                <c:pt idx="38">
                  <c:v>1983.2080000000001</c:v>
                </c:pt>
                <c:pt idx="39">
                  <c:v>1983.2919999999999</c:v>
                </c:pt>
                <c:pt idx="40">
                  <c:v>1983.375</c:v>
                </c:pt>
                <c:pt idx="41">
                  <c:v>1983.4580000000001</c:v>
                </c:pt>
                <c:pt idx="42">
                  <c:v>1983.5419999999999</c:v>
                </c:pt>
                <c:pt idx="43">
                  <c:v>1983.625</c:v>
                </c:pt>
                <c:pt idx="44">
                  <c:v>1983.7080000000001</c:v>
                </c:pt>
                <c:pt idx="45">
                  <c:v>1983.7919999999999</c:v>
                </c:pt>
                <c:pt idx="46">
                  <c:v>1983.875</c:v>
                </c:pt>
                <c:pt idx="47">
                  <c:v>1983.9580000000001</c:v>
                </c:pt>
                <c:pt idx="48">
                  <c:v>1984.0419999999999</c:v>
                </c:pt>
                <c:pt idx="49">
                  <c:v>1984.125</c:v>
                </c:pt>
                <c:pt idx="50">
                  <c:v>1984.2080000000001</c:v>
                </c:pt>
                <c:pt idx="51">
                  <c:v>1984.2919999999999</c:v>
                </c:pt>
                <c:pt idx="52">
                  <c:v>1984.375</c:v>
                </c:pt>
                <c:pt idx="53">
                  <c:v>1984.4580000000001</c:v>
                </c:pt>
                <c:pt idx="54">
                  <c:v>1984.5419999999999</c:v>
                </c:pt>
                <c:pt idx="55">
                  <c:v>1984.625</c:v>
                </c:pt>
                <c:pt idx="56">
                  <c:v>1984.7080000000001</c:v>
                </c:pt>
                <c:pt idx="57">
                  <c:v>1984.7919999999999</c:v>
                </c:pt>
                <c:pt idx="58">
                  <c:v>1984.875</c:v>
                </c:pt>
                <c:pt idx="59">
                  <c:v>1984.9580000000001</c:v>
                </c:pt>
                <c:pt idx="60">
                  <c:v>1985.0419999999999</c:v>
                </c:pt>
                <c:pt idx="61">
                  <c:v>1985.125</c:v>
                </c:pt>
                <c:pt idx="62">
                  <c:v>1985.2080000000001</c:v>
                </c:pt>
                <c:pt idx="63">
                  <c:v>1985.2919999999999</c:v>
                </c:pt>
                <c:pt idx="64">
                  <c:v>1985.375</c:v>
                </c:pt>
                <c:pt idx="65">
                  <c:v>1985.4580000000001</c:v>
                </c:pt>
                <c:pt idx="66">
                  <c:v>1985.5419999999999</c:v>
                </c:pt>
                <c:pt idx="67">
                  <c:v>1985.625</c:v>
                </c:pt>
                <c:pt idx="68">
                  <c:v>1985.7080000000001</c:v>
                </c:pt>
                <c:pt idx="69">
                  <c:v>1985.7919999999999</c:v>
                </c:pt>
                <c:pt idx="70">
                  <c:v>1985.875</c:v>
                </c:pt>
                <c:pt idx="71">
                  <c:v>1985.9580000000001</c:v>
                </c:pt>
                <c:pt idx="72">
                  <c:v>1986.0419999999999</c:v>
                </c:pt>
                <c:pt idx="73">
                  <c:v>1986.125</c:v>
                </c:pt>
                <c:pt idx="74">
                  <c:v>1986.2080000000001</c:v>
                </c:pt>
                <c:pt idx="75">
                  <c:v>1986.2919999999999</c:v>
                </c:pt>
                <c:pt idx="76">
                  <c:v>1986.375</c:v>
                </c:pt>
                <c:pt idx="77">
                  <c:v>1986.4580000000001</c:v>
                </c:pt>
                <c:pt idx="78">
                  <c:v>1986.5419999999999</c:v>
                </c:pt>
                <c:pt idx="79">
                  <c:v>1986.625</c:v>
                </c:pt>
                <c:pt idx="80">
                  <c:v>1986.7080000000001</c:v>
                </c:pt>
                <c:pt idx="81">
                  <c:v>1986.7919999999999</c:v>
                </c:pt>
                <c:pt idx="82">
                  <c:v>1986.875</c:v>
                </c:pt>
                <c:pt idx="83">
                  <c:v>1986.9580000000001</c:v>
                </c:pt>
                <c:pt idx="84">
                  <c:v>1987.0419999999999</c:v>
                </c:pt>
                <c:pt idx="85">
                  <c:v>1987.125</c:v>
                </c:pt>
                <c:pt idx="86">
                  <c:v>1987.2080000000001</c:v>
                </c:pt>
                <c:pt idx="87">
                  <c:v>1987.2919999999999</c:v>
                </c:pt>
                <c:pt idx="88">
                  <c:v>1987.375</c:v>
                </c:pt>
                <c:pt idx="89">
                  <c:v>1987.4580000000001</c:v>
                </c:pt>
                <c:pt idx="90">
                  <c:v>1987.5419999999999</c:v>
                </c:pt>
                <c:pt idx="91">
                  <c:v>1987.625</c:v>
                </c:pt>
                <c:pt idx="92">
                  <c:v>1987.7080000000001</c:v>
                </c:pt>
                <c:pt idx="93">
                  <c:v>1987.7919999999999</c:v>
                </c:pt>
                <c:pt idx="94">
                  <c:v>1987.875</c:v>
                </c:pt>
                <c:pt idx="95">
                  <c:v>1987.9580000000001</c:v>
                </c:pt>
                <c:pt idx="96">
                  <c:v>1988.0419999999999</c:v>
                </c:pt>
                <c:pt idx="97">
                  <c:v>1988.125</c:v>
                </c:pt>
                <c:pt idx="98">
                  <c:v>1988.2080000000001</c:v>
                </c:pt>
                <c:pt idx="99">
                  <c:v>1988.2919999999999</c:v>
                </c:pt>
                <c:pt idx="100">
                  <c:v>1988.375</c:v>
                </c:pt>
                <c:pt idx="101">
                  <c:v>1988.4580000000001</c:v>
                </c:pt>
                <c:pt idx="102">
                  <c:v>1988.5419999999999</c:v>
                </c:pt>
                <c:pt idx="103">
                  <c:v>1988.625</c:v>
                </c:pt>
                <c:pt idx="104">
                  <c:v>1988.7080000000001</c:v>
                </c:pt>
                <c:pt idx="105">
                  <c:v>1988.7919999999999</c:v>
                </c:pt>
                <c:pt idx="106">
                  <c:v>1988.875</c:v>
                </c:pt>
                <c:pt idx="107">
                  <c:v>1988.9580000000001</c:v>
                </c:pt>
                <c:pt idx="108">
                  <c:v>1989.0419999999999</c:v>
                </c:pt>
                <c:pt idx="109">
                  <c:v>1989.125</c:v>
                </c:pt>
                <c:pt idx="110">
                  <c:v>1989.2080000000001</c:v>
                </c:pt>
                <c:pt idx="111">
                  <c:v>1989.2919999999999</c:v>
                </c:pt>
                <c:pt idx="112">
                  <c:v>1989.375</c:v>
                </c:pt>
                <c:pt idx="113">
                  <c:v>1989.4580000000001</c:v>
                </c:pt>
                <c:pt idx="114">
                  <c:v>1989.5419999999999</c:v>
                </c:pt>
                <c:pt idx="115">
                  <c:v>1989.625</c:v>
                </c:pt>
                <c:pt idx="116">
                  <c:v>1989.7080000000001</c:v>
                </c:pt>
                <c:pt idx="117">
                  <c:v>1989.7919999999999</c:v>
                </c:pt>
                <c:pt idx="118">
                  <c:v>1989.875</c:v>
                </c:pt>
                <c:pt idx="119">
                  <c:v>1989.9580000000001</c:v>
                </c:pt>
                <c:pt idx="120">
                  <c:v>1990.0419999999999</c:v>
                </c:pt>
                <c:pt idx="121">
                  <c:v>1990.125</c:v>
                </c:pt>
                <c:pt idx="122">
                  <c:v>1990.2080000000001</c:v>
                </c:pt>
                <c:pt idx="123">
                  <c:v>1990.2919999999999</c:v>
                </c:pt>
                <c:pt idx="124">
                  <c:v>1990.375</c:v>
                </c:pt>
                <c:pt idx="125">
                  <c:v>1990.4580000000001</c:v>
                </c:pt>
                <c:pt idx="126">
                  <c:v>1990.5419999999999</c:v>
                </c:pt>
                <c:pt idx="127">
                  <c:v>1990.625</c:v>
                </c:pt>
                <c:pt idx="128">
                  <c:v>1990.7080000000001</c:v>
                </c:pt>
                <c:pt idx="129">
                  <c:v>1990.7919999999999</c:v>
                </c:pt>
                <c:pt idx="130">
                  <c:v>1990.875</c:v>
                </c:pt>
                <c:pt idx="131">
                  <c:v>1990.9580000000001</c:v>
                </c:pt>
                <c:pt idx="132">
                  <c:v>1991.0419999999999</c:v>
                </c:pt>
                <c:pt idx="133">
                  <c:v>1991.125</c:v>
                </c:pt>
                <c:pt idx="134">
                  <c:v>1991.2080000000001</c:v>
                </c:pt>
                <c:pt idx="135">
                  <c:v>1991.2919999999999</c:v>
                </c:pt>
                <c:pt idx="136">
                  <c:v>1991.375</c:v>
                </c:pt>
                <c:pt idx="137">
                  <c:v>1991.4580000000001</c:v>
                </c:pt>
                <c:pt idx="138">
                  <c:v>1991.5419999999999</c:v>
                </c:pt>
                <c:pt idx="139">
                  <c:v>1991.625</c:v>
                </c:pt>
                <c:pt idx="140">
                  <c:v>1991.7080000000001</c:v>
                </c:pt>
                <c:pt idx="141">
                  <c:v>1991.7919999999999</c:v>
                </c:pt>
                <c:pt idx="142">
                  <c:v>1991.875</c:v>
                </c:pt>
                <c:pt idx="143">
                  <c:v>1991.9580000000001</c:v>
                </c:pt>
                <c:pt idx="144">
                  <c:v>1992.0419999999999</c:v>
                </c:pt>
                <c:pt idx="145">
                  <c:v>1992.125</c:v>
                </c:pt>
                <c:pt idx="146">
                  <c:v>1992.2080000000001</c:v>
                </c:pt>
                <c:pt idx="147">
                  <c:v>1992.2919999999999</c:v>
                </c:pt>
                <c:pt idx="148">
                  <c:v>1992.375</c:v>
                </c:pt>
                <c:pt idx="149">
                  <c:v>1992.4580000000001</c:v>
                </c:pt>
                <c:pt idx="150">
                  <c:v>1992.5419999999999</c:v>
                </c:pt>
                <c:pt idx="151">
                  <c:v>1992.625</c:v>
                </c:pt>
                <c:pt idx="152">
                  <c:v>1992.7080000000001</c:v>
                </c:pt>
                <c:pt idx="153">
                  <c:v>1992.7919999999999</c:v>
                </c:pt>
                <c:pt idx="154">
                  <c:v>1992.875</c:v>
                </c:pt>
                <c:pt idx="155">
                  <c:v>1992.9580000000001</c:v>
                </c:pt>
                <c:pt idx="156">
                  <c:v>1993.0419999999999</c:v>
                </c:pt>
                <c:pt idx="157">
                  <c:v>1993.125</c:v>
                </c:pt>
                <c:pt idx="158">
                  <c:v>1993.2080000000001</c:v>
                </c:pt>
                <c:pt idx="159">
                  <c:v>1993.2919999999999</c:v>
                </c:pt>
                <c:pt idx="160">
                  <c:v>1993.375</c:v>
                </c:pt>
                <c:pt idx="161">
                  <c:v>1993.4580000000001</c:v>
                </c:pt>
                <c:pt idx="162">
                  <c:v>1993.5419999999999</c:v>
                </c:pt>
                <c:pt idx="163">
                  <c:v>1993.625</c:v>
                </c:pt>
                <c:pt idx="164">
                  <c:v>1993.7080000000001</c:v>
                </c:pt>
                <c:pt idx="165">
                  <c:v>1993.7919999999999</c:v>
                </c:pt>
                <c:pt idx="166">
                  <c:v>1993.875</c:v>
                </c:pt>
                <c:pt idx="167">
                  <c:v>1993.9580000000001</c:v>
                </c:pt>
                <c:pt idx="168">
                  <c:v>1994.0419999999999</c:v>
                </c:pt>
                <c:pt idx="169">
                  <c:v>1994.125</c:v>
                </c:pt>
                <c:pt idx="170">
                  <c:v>1994.2080000000001</c:v>
                </c:pt>
                <c:pt idx="171">
                  <c:v>1994.2919999999999</c:v>
                </c:pt>
                <c:pt idx="172">
                  <c:v>1994.375</c:v>
                </c:pt>
                <c:pt idx="173">
                  <c:v>1994.4580000000001</c:v>
                </c:pt>
                <c:pt idx="174">
                  <c:v>1994.5419999999999</c:v>
                </c:pt>
                <c:pt idx="175">
                  <c:v>1994.625</c:v>
                </c:pt>
                <c:pt idx="176">
                  <c:v>1994.7080000000001</c:v>
                </c:pt>
                <c:pt idx="177">
                  <c:v>1994.7919999999999</c:v>
                </c:pt>
                <c:pt idx="178">
                  <c:v>1994.875</c:v>
                </c:pt>
                <c:pt idx="179">
                  <c:v>1994.9580000000001</c:v>
                </c:pt>
                <c:pt idx="180">
                  <c:v>1995.0419999999999</c:v>
                </c:pt>
                <c:pt idx="181">
                  <c:v>1995.125</c:v>
                </c:pt>
                <c:pt idx="182">
                  <c:v>1995.2080000000001</c:v>
                </c:pt>
                <c:pt idx="183">
                  <c:v>1995.2919999999999</c:v>
                </c:pt>
                <c:pt idx="184">
                  <c:v>1995.375</c:v>
                </c:pt>
                <c:pt idx="185">
                  <c:v>1995.4580000000001</c:v>
                </c:pt>
                <c:pt idx="186">
                  <c:v>1995.5419999999999</c:v>
                </c:pt>
                <c:pt idx="187">
                  <c:v>1995.625</c:v>
                </c:pt>
                <c:pt idx="188">
                  <c:v>1995.7080000000001</c:v>
                </c:pt>
                <c:pt idx="189">
                  <c:v>1995.7919999999999</c:v>
                </c:pt>
                <c:pt idx="190">
                  <c:v>1995.875</c:v>
                </c:pt>
                <c:pt idx="191">
                  <c:v>1995.9580000000001</c:v>
                </c:pt>
                <c:pt idx="192">
                  <c:v>1996.0419999999999</c:v>
                </c:pt>
                <c:pt idx="193">
                  <c:v>1996.125</c:v>
                </c:pt>
                <c:pt idx="194">
                  <c:v>1996.2080000000001</c:v>
                </c:pt>
                <c:pt idx="195">
                  <c:v>1996.2919999999999</c:v>
                </c:pt>
                <c:pt idx="196">
                  <c:v>1996.375</c:v>
                </c:pt>
                <c:pt idx="197">
                  <c:v>1996.4580000000001</c:v>
                </c:pt>
                <c:pt idx="198">
                  <c:v>1996.5419999999999</c:v>
                </c:pt>
                <c:pt idx="199">
                  <c:v>1996.625</c:v>
                </c:pt>
                <c:pt idx="200">
                  <c:v>1996.7080000000001</c:v>
                </c:pt>
                <c:pt idx="201">
                  <c:v>1996.7919999999999</c:v>
                </c:pt>
                <c:pt idx="202">
                  <c:v>1996.875</c:v>
                </c:pt>
                <c:pt idx="203">
                  <c:v>1996.9580000000001</c:v>
                </c:pt>
                <c:pt idx="204">
                  <c:v>1997.0419999999999</c:v>
                </c:pt>
                <c:pt idx="205">
                  <c:v>1997.125</c:v>
                </c:pt>
                <c:pt idx="206">
                  <c:v>1997.2080000000001</c:v>
                </c:pt>
                <c:pt idx="207">
                  <c:v>1997.2919999999999</c:v>
                </c:pt>
                <c:pt idx="208">
                  <c:v>1997.375</c:v>
                </c:pt>
                <c:pt idx="209">
                  <c:v>1997.4580000000001</c:v>
                </c:pt>
                <c:pt idx="210">
                  <c:v>1997.5419999999999</c:v>
                </c:pt>
                <c:pt idx="211">
                  <c:v>1997.625</c:v>
                </c:pt>
                <c:pt idx="212">
                  <c:v>1997.7080000000001</c:v>
                </c:pt>
                <c:pt idx="213">
                  <c:v>1997.7919999999999</c:v>
                </c:pt>
                <c:pt idx="214">
                  <c:v>1997.875</c:v>
                </c:pt>
                <c:pt idx="215">
                  <c:v>1997.9580000000001</c:v>
                </c:pt>
                <c:pt idx="216">
                  <c:v>1998.0419999999999</c:v>
                </c:pt>
                <c:pt idx="217">
                  <c:v>1998.125</c:v>
                </c:pt>
                <c:pt idx="218">
                  <c:v>1998.2080000000001</c:v>
                </c:pt>
                <c:pt idx="219">
                  <c:v>1998.2919999999999</c:v>
                </c:pt>
                <c:pt idx="220">
                  <c:v>1998.375</c:v>
                </c:pt>
                <c:pt idx="221">
                  <c:v>1998.4580000000001</c:v>
                </c:pt>
                <c:pt idx="222">
                  <c:v>1998.5419999999999</c:v>
                </c:pt>
                <c:pt idx="223">
                  <c:v>1998.625</c:v>
                </c:pt>
                <c:pt idx="224">
                  <c:v>1998.7080000000001</c:v>
                </c:pt>
                <c:pt idx="225">
                  <c:v>1998.7919999999999</c:v>
                </c:pt>
                <c:pt idx="226">
                  <c:v>1998.875</c:v>
                </c:pt>
                <c:pt idx="227">
                  <c:v>1998.9580000000001</c:v>
                </c:pt>
                <c:pt idx="228">
                  <c:v>1999.0419999999999</c:v>
                </c:pt>
                <c:pt idx="229">
                  <c:v>1999.125</c:v>
                </c:pt>
                <c:pt idx="230">
                  <c:v>1999.2080000000001</c:v>
                </c:pt>
                <c:pt idx="231">
                  <c:v>1999.2919999999999</c:v>
                </c:pt>
                <c:pt idx="232">
                  <c:v>1999.375</c:v>
                </c:pt>
                <c:pt idx="233">
                  <c:v>1999.4580000000001</c:v>
                </c:pt>
                <c:pt idx="234">
                  <c:v>1999.5419999999999</c:v>
                </c:pt>
                <c:pt idx="235">
                  <c:v>1999.625</c:v>
                </c:pt>
                <c:pt idx="236">
                  <c:v>1999.7080000000001</c:v>
                </c:pt>
                <c:pt idx="237">
                  <c:v>1999.7919999999999</c:v>
                </c:pt>
                <c:pt idx="238">
                  <c:v>1999.875</c:v>
                </c:pt>
                <c:pt idx="239">
                  <c:v>1999.9580000000001</c:v>
                </c:pt>
                <c:pt idx="240">
                  <c:v>2000.0419999999999</c:v>
                </c:pt>
                <c:pt idx="241">
                  <c:v>2000.125</c:v>
                </c:pt>
                <c:pt idx="242">
                  <c:v>2000.2080000000001</c:v>
                </c:pt>
                <c:pt idx="243">
                  <c:v>2000.2919999999999</c:v>
                </c:pt>
                <c:pt idx="244">
                  <c:v>2000.375</c:v>
                </c:pt>
                <c:pt idx="245">
                  <c:v>2000.4580000000001</c:v>
                </c:pt>
                <c:pt idx="246">
                  <c:v>2000.5419999999999</c:v>
                </c:pt>
                <c:pt idx="247">
                  <c:v>2000.625</c:v>
                </c:pt>
                <c:pt idx="248">
                  <c:v>2000.7080000000001</c:v>
                </c:pt>
                <c:pt idx="249">
                  <c:v>2000.7919999999999</c:v>
                </c:pt>
                <c:pt idx="250">
                  <c:v>2000.875</c:v>
                </c:pt>
                <c:pt idx="251">
                  <c:v>2000.9580000000001</c:v>
                </c:pt>
                <c:pt idx="252">
                  <c:v>2001.0419999999999</c:v>
                </c:pt>
                <c:pt idx="253">
                  <c:v>2001.125</c:v>
                </c:pt>
                <c:pt idx="254">
                  <c:v>2001.2080000000001</c:v>
                </c:pt>
                <c:pt idx="255">
                  <c:v>2001.2919999999999</c:v>
                </c:pt>
                <c:pt idx="256">
                  <c:v>2001.375</c:v>
                </c:pt>
                <c:pt idx="257">
                  <c:v>2001.4580000000001</c:v>
                </c:pt>
                <c:pt idx="258">
                  <c:v>2001.5419999999999</c:v>
                </c:pt>
                <c:pt idx="259">
                  <c:v>2001.625</c:v>
                </c:pt>
                <c:pt idx="260">
                  <c:v>2001.7080000000001</c:v>
                </c:pt>
                <c:pt idx="261">
                  <c:v>2001.7919999999999</c:v>
                </c:pt>
                <c:pt idx="262">
                  <c:v>2001.875</c:v>
                </c:pt>
                <c:pt idx="263">
                  <c:v>2001.9580000000001</c:v>
                </c:pt>
                <c:pt idx="264">
                  <c:v>2002.0419999999999</c:v>
                </c:pt>
                <c:pt idx="265">
                  <c:v>2002.125</c:v>
                </c:pt>
                <c:pt idx="266">
                  <c:v>2002.2080000000001</c:v>
                </c:pt>
                <c:pt idx="267">
                  <c:v>2002.2919999999999</c:v>
                </c:pt>
                <c:pt idx="268">
                  <c:v>2002.375</c:v>
                </c:pt>
                <c:pt idx="269">
                  <c:v>2002.4580000000001</c:v>
                </c:pt>
                <c:pt idx="270">
                  <c:v>2002.5419999999999</c:v>
                </c:pt>
                <c:pt idx="271">
                  <c:v>2002.625</c:v>
                </c:pt>
                <c:pt idx="272">
                  <c:v>2002.7080000000001</c:v>
                </c:pt>
                <c:pt idx="273">
                  <c:v>2002.7919999999999</c:v>
                </c:pt>
                <c:pt idx="274">
                  <c:v>2002.875</c:v>
                </c:pt>
                <c:pt idx="275">
                  <c:v>2002.9580000000001</c:v>
                </c:pt>
                <c:pt idx="276">
                  <c:v>2003.0419999999999</c:v>
                </c:pt>
                <c:pt idx="277">
                  <c:v>2003.125</c:v>
                </c:pt>
                <c:pt idx="278">
                  <c:v>2003.2080000000001</c:v>
                </c:pt>
                <c:pt idx="279">
                  <c:v>2003.2919999999999</c:v>
                </c:pt>
                <c:pt idx="280">
                  <c:v>2003.375</c:v>
                </c:pt>
                <c:pt idx="281">
                  <c:v>2003.4580000000001</c:v>
                </c:pt>
                <c:pt idx="282">
                  <c:v>2003.5419999999999</c:v>
                </c:pt>
                <c:pt idx="283">
                  <c:v>2003.625</c:v>
                </c:pt>
                <c:pt idx="284">
                  <c:v>2003.7080000000001</c:v>
                </c:pt>
                <c:pt idx="285">
                  <c:v>2003.7919999999999</c:v>
                </c:pt>
                <c:pt idx="286">
                  <c:v>2003.875</c:v>
                </c:pt>
                <c:pt idx="287">
                  <c:v>2003.9580000000001</c:v>
                </c:pt>
                <c:pt idx="288">
                  <c:v>2004.0419999999999</c:v>
                </c:pt>
                <c:pt idx="289">
                  <c:v>2004.125</c:v>
                </c:pt>
                <c:pt idx="290">
                  <c:v>2004.2080000000001</c:v>
                </c:pt>
                <c:pt idx="291">
                  <c:v>2004.2919999999999</c:v>
                </c:pt>
                <c:pt idx="292">
                  <c:v>2004.375</c:v>
                </c:pt>
                <c:pt idx="293">
                  <c:v>2004.4580000000001</c:v>
                </c:pt>
                <c:pt idx="294">
                  <c:v>2004.5419999999999</c:v>
                </c:pt>
                <c:pt idx="295">
                  <c:v>2004.625</c:v>
                </c:pt>
                <c:pt idx="296">
                  <c:v>2004.7080000000001</c:v>
                </c:pt>
                <c:pt idx="297">
                  <c:v>2004.7919999999999</c:v>
                </c:pt>
                <c:pt idx="298">
                  <c:v>2004.875</c:v>
                </c:pt>
                <c:pt idx="299">
                  <c:v>2004.9580000000001</c:v>
                </c:pt>
                <c:pt idx="300">
                  <c:v>2005.0419999999999</c:v>
                </c:pt>
                <c:pt idx="301">
                  <c:v>2005.125</c:v>
                </c:pt>
                <c:pt idx="302">
                  <c:v>2005.2080000000001</c:v>
                </c:pt>
                <c:pt idx="303">
                  <c:v>2005.2919999999999</c:v>
                </c:pt>
                <c:pt idx="304">
                  <c:v>2005.375</c:v>
                </c:pt>
                <c:pt idx="305">
                  <c:v>2005.4580000000001</c:v>
                </c:pt>
                <c:pt idx="306">
                  <c:v>2005.5419999999999</c:v>
                </c:pt>
                <c:pt idx="307">
                  <c:v>2005.625</c:v>
                </c:pt>
                <c:pt idx="308">
                  <c:v>2005.7080000000001</c:v>
                </c:pt>
                <c:pt idx="309">
                  <c:v>2005.7919999999999</c:v>
                </c:pt>
                <c:pt idx="310">
                  <c:v>2005.875</c:v>
                </c:pt>
                <c:pt idx="311">
                  <c:v>2005.9580000000001</c:v>
                </c:pt>
                <c:pt idx="312">
                  <c:v>2006.0419999999999</c:v>
                </c:pt>
                <c:pt idx="313">
                  <c:v>2006.125</c:v>
                </c:pt>
                <c:pt idx="314">
                  <c:v>2006.2080000000001</c:v>
                </c:pt>
                <c:pt idx="315">
                  <c:v>2006.2919999999999</c:v>
                </c:pt>
                <c:pt idx="316">
                  <c:v>2006.375</c:v>
                </c:pt>
                <c:pt idx="317">
                  <c:v>2006.4580000000001</c:v>
                </c:pt>
                <c:pt idx="318">
                  <c:v>2006.5419999999999</c:v>
                </c:pt>
                <c:pt idx="319">
                  <c:v>2006.625</c:v>
                </c:pt>
                <c:pt idx="320">
                  <c:v>2006.7080000000001</c:v>
                </c:pt>
                <c:pt idx="321">
                  <c:v>2006.7919999999999</c:v>
                </c:pt>
                <c:pt idx="322">
                  <c:v>2006.875</c:v>
                </c:pt>
                <c:pt idx="323">
                  <c:v>2006.9580000000001</c:v>
                </c:pt>
                <c:pt idx="324">
                  <c:v>2007.0419999999999</c:v>
                </c:pt>
                <c:pt idx="325">
                  <c:v>2007.125</c:v>
                </c:pt>
                <c:pt idx="326">
                  <c:v>2007.2080000000001</c:v>
                </c:pt>
                <c:pt idx="327">
                  <c:v>2007.2919999999999</c:v>
                </c:pt>
                <c:pt idx="328">
                  <c:v>2007.375</c:v>
                </c:pt>
                <c:pt idx="329">
                  <c:v>2007.4580000000001</c:v>
                </c:pt>
                <c:pt idx="330">
                  <c:v>2007.5419999999999</c:v>
                </c:pt>
                <c:pt idx="331">
                  <c:v>2007.625</c:v>
                </c:pt>
                <c:pt idx="332">
                  <c:v>2007.7080000000001</c:v>
                </c:pt>
                <c:pt idx="333">
                  <c:v>2007.7919999999999</c:v>
                </c:pt>
                <c:pt idx="334">
                  <c:v>2007.875</c:v>
                </c:pt>
                <c:pt idx="335">
                  <c:v>2007.9580000000001</c:v>
                </c:pt>
                <c:pt idx="336">
                  <c:v>2008.0419999999999</c:v>
                </c:pt>
                <c:pt idx="337">
                  <c:v>2008.125</c:v>
                </c:pt>
                <c:pt idx="338">
                  <c:v>2008.2080000000001</c:v>
                </c:pt>
                <c:pt idx="339">
                  <c:v>2008.2919999999999</c:v>
                </c:pt>
                <c:pt idx="340">
                  <c:v>2008.375</c:v>
                </c:pt>
                <c:pt idx="341">
                  <c:v>2008.4580000000001</c:v>
                </c:pt>
                <c:pt idx="342">
                  <c:v>2008.5419999999999</c:v>
                </c:pt>
                <c:pt idx="343">
                  <c:v>2008.625</c:v>
                </c:pt>
                <c:pt idx="344">
                  <c:v>2008.7080000000001</c:v>
                </c:pt>
                <c:pt idx="345">
                  <c:v>2008.7919999999999</c:v>
                </c:pt>
                <c:pt idx="346">
                  <c:v>2008.875</c:v>
                </c:pt>
                <c:pt idx="347">
                  <c:v>2008.9580000000001</c:v>
                </c:pt>
                <c:pt idx="348">
                  <c:v>2009.0419999999999</c:v>
                </c:pt>
                <c:pt idx="349">
                  <c:v>2009.125</c:v>
                </c:pt>
                <c:pt idx="350">
                  <c:v>2009.2080000000001</c:v>
                </c:pt>
                <c:pt idx="351">
                  <c:v>2009.2919999999999</c:v>
                </c:pt>
                <c:pt idx="352">
                  <c:v>2009.375</c:v>
                </c:pt>
                <c:pt idx="353">
                  <c:v>2009.4580000000001</c:v>
                </c:pt>
                <c:pt idx="354">
                  <c:v>2009.5419999999999</c:v>
                </c:pt>
                <c:pt idx="355">
                  <c:v>2009.625</c:v>
                </c:pt>
                <c:pt idx="356">
                  <c:v>2009.7080000000001</c:v>
                </c:pt>
                <c:pt idx="357">
                  <c:v>2009.7919999999999</c:v>
                </c:pt>
                <c:pt idx="358">
                  <c:v>2009.875</c:v>
                </c:pt>
                <c:pt idx="359">
                  <c:v>2009.9580000000001</c:v>
                </c:pt>
                <c:pt idx="360">
                  <c:v>2010.0419999999999</c:v>
                </c:pt>
                <c:pt idx="361">
                  <c:v>2010.125</c:v>
                </c:pt>
                <c:pt idx="362">
                  <c:v>2010.2080000000001</c:v>
                </c:pt>
                <c:pt idx="363">
                  <c:v>2010.2919999999999</c:v>
                </c:pt>
                <c:pt idx="364">
                  <c:v>2010.375</c:v>
                </c:pt>
                <c:pt idx="365">
                  <c:v>2010.4580000000001</c:v>
                </c:pt>
                <c:pt idx="366">
                  <c:v>2010.5419999999999</c:v>
                </c:pt>
                <c:pt idx="367">
                  <c:v>2010.625</c:v>
                </c:pt>
                <c:pt idx="368">
                  <c:v>2010.7080000000001</c:v>
                </c:pt>
                <c:pt idx="369">
                  <c:v>2010.7919999999999</c:v>
                </c:pt>
                <c:pt idx="370">
                  <c:v>2010.875</c:v>
                </c:pt>
                <c:pt idx="371">
                  <c:v>2010.9580000000001</c:v>
                </c:pt>
                <c:pt idx="372">
                  <c:v>2011.0419999999999</c:v>
                </c:pt>
                <c:pt idx="373">
                  <c:v>2011.125</c:v>
                </c:pt>
                <c:pt idx="374">
                  <c:v>2011.2080000000001</c:v>
                </c:pt>
                <c:pt idx="375">
                  <c:v>2011.2919999999999</c:v>
                </c:pt>
                <c:pt idx="376">
                  <c:v>2011.375</c:v>
                </c:pt>
                <c:pt idx="377">
                  <c:v>2011.4580000000001</c:v>
                </c:pt>
                <c:pt idx="378">
                  <c:v>2011.5419999999999</c:v>
                </c:pt>
                <c:pt idx="379">
                  <c:v>2011.625</c:v>
                </c:pt>
                <c:pt idx="380">
                  <c:v>2011.7080000000001</c:v>
                </c:pt>
                <c:pt idx="381">
                  <c:v>2011.7919999999999</c:v>
                </c:pt>
                <c:pt idx="382">
                  <c:v>2011.875</c:v>
                </c:pt>
                <c:pt idx="383">
                  <c:v>2011.9580000000001</c:v>
                </c:pt>
                <c:pt idx="384">
                  <c:v>2012.0419999999999</c:v>
                </c:pt>
                <c:pt idx="385">
                  <c:v>2012.125</c:v>
                </c:pt>
                <c:pt idx="386">
                  <c:v>2012.2080000000001</c:v>
                </c:pt>
                <c:pt idx="387">
                  <c:v>2012.2919999999999</c:v>
                </c:pt>
                <c:pt idx="388">
                  <c:v>2012.375</c:v>
                </c:pt>
                <c:pt idx="389">
                  <c:v>2012.4580000000001</c:v>
                </c:pt>
                <c:pt idx="390">
                  <c:v>2012.5419999999999</c:v>
                </c:pt>
                <c:pt idx="391">
                  <c:v>2012.625</c:v>
                </c:pt>
                <c:pt idx="392">
                  <c:v>2012.7080000000001</c:v>
                </c:pt>
                <c:pt idx="393">
                  <c:v>2012.7919999999999</c:v>
                </c:pt>
                <c:pt idx="394">
                  <c:v>2012.875</c:v>
                </c:pt>
                <c:pt idx="395">
                  <c:v>2012.9580000000001</c:v>
                </c:pt>
                <c:pt idx="396">
                  <c:v>2013.0419999999999</c:v>
                </c:pt>
                <c:pt idx="397">
                  <c:v>2013.125</c:v>
                </c:pt>
                <c:pt idx="398">
                  <c:v>2013.2080000000001</c:v>
                </c:pt>
                <c:pt idx="399">
                  <c:v>2013.2919999999999</c:v>
                </c:pt>
                <c:pt idx="400">
                  <c:v>2013.375</c:v>
                </c:pt>
                <c:pt idx="401">
                  <c:v>2013.4580000000001</c:v>
                </c:pt>
                <c:pt idx="402">
                  <c:v>2013.5419999999999</c:v>
                </c:pt>
                <c:pt idx="403">
                  <c:v>2013.625</c:v>
                </c:pt>
                <c:pt idx="404">
                  <c:v>2013.7080000000001</c:v>
                </c:pt>
                <c:pt idx="405">
                  <c:v>2013.7919999999999</c:v>
                </c:pt>
                <c:pt idx="406">
                  <c:v>2013.875</c:v>
                </c:pt>
                <c:pt idx="407">
                  <c:v>2013.9580000000001</c:v>
                </c:pt>
                <c:pt idx="408">
                  <c:v>2014.0419999999999</c:v>
                </c:pt>
                <c:pt idx="409">
                  <c:v>2014.125</c:v>
                </c:pt>
                <c:pt idx="410">
                  <c:v>2014.2080000000001</c:v>
                </c:pt>
                <c:pt idx="411">
                  <c:v>2014.2919999999999</c:v>
                </c:pt>
                <c:pt idx="412">
                  <c:v>2014.375</c:v>
                </c:pt>
                <c:pt idx="413">
                  <c:v>2014.4580000000001</c:v>
                </c:pt>
                <c:pt idx="414">
                  <c:v>2014.5419999999999</c:v>
                </c:pt>
                <c:pt idx="415">
                  <c:v>2014.625</c:v>
                </c:pt>
                <c:pt idx="416">
                  <c:v>2014.7080000000001</c:v>
                </c:pt>
                <c:pt idx="417">
                  <c:v>2014.7919999999999</c:v>
                </c:pt>
                <c:pt idx="418">
                  <c:v>2014.875</c:v>
                </c:pt>
                <c:pt idx="419">
                  <c:v>2014.9580000000001</c:v>
                </c:pt>
                <c:pt idx="420">
                  <c:v>2015.0419999999999</c:v>
                </c:pt>
                <c:pt idx="421">
                  <c:v>2015.125</c:v>
                </c:pt>
                <c:pt idx="422">
                  <c:v>2015.2080000000001</c:v>
                </c:pt>
                <c:pt idx="423">
                  <c:v>2015.2919999999999</c:v>
                </c:pt>
                <c:pt idx="424">
                  <c:v>2015.375</c:v>
                </c:pt>
                <c:pt idx="425">
                  <c:v>2015.4580000000001</c:v>
                </c:pt>
                <c:pt idx="426">
                  <c:v>2015.5419999999999</c:v>
                </c:pt>
                <c:pt idx="427">
                  <c:v>2015.625</c:v>
                </c:pt>
                <c:pt idx="428">
                  <c:v>2015.7080000000001</c:v>
                </c:pt>
                <c:pt idx="429">
                  <c:v>2015.7919999999999</c:v>
                </c:pt>
                <c:pt idx="430">
                  <c:v>2015.875</c:v>
                </c:pt>
                <c:pt idx="431">
                  <c:v>2015.9580000000001</c:v>
                </c:pt>
                <c:pt idx="432">
                  <c:v>2016.0419999999999</c:v>
                </c:pt>
                <c:pt idx="433">
                  <c:v>2016.125</c:v>
                </c:pt>
                <c:pt idx="434">
                  <c:v>2016.2080000000001</c:v>
                </c:pt>
                <c:pt idx="435">
                  <c:v>2016.2919999999999</c:v>
                </c:pt>
                <c:pt idx="436">
                  <c:v>2016.375</c:v>
                </c:pt>
                <c:pt idx="437">
                  <c:v>2016.4580000000001</c:v>
                </c:pt>
                <c:pt idx="438">
                  <c:v>2016.5419999999999</c:v>
                </c:pt>
                <c:pt idx="439">
                  <c:v>2016.625</c:v>
                </c:pt>
                <c:pt idx="440">
                  <c:v>2016.7080000000001</c:v>
                </c:pt>
                <c:pt idx="441">
                  <c:v>2016.7919999999999</c:v>
                </c:pt>
                <c:pt idx="442">
                  <c:v>2016.875</c:v>
                </c:pt>
              </c:numCache>
            </c:numRef>
          </c:cat>
          <c:val>
            <c:numRef>
              <c:f>'[1]Mesures CO2'!$F$4:$F$446</c:f>
              <c:numCache>
                <c:formatCode>General</c:formatCode>
                <c:ptCount val="443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1.6879999999999975</c:v>
                </c:pt>
                <c:pt idx="4">
                  <c:v>1.6479999999999972</c:v>
                </c:pt>
                <c:pt idx="5">
                  <c:v>1.6719999999999959</c:v>
                </c:pt>
                <c:pt idx="6">
                  <c:v>1.6739999999999917</c:v>
                </c:pt>
                <c:pt idx="7">
                  <c:v>1.5339999999999918</c:v>
                </c:pt>
                <c:pt idx="8">
                  <c:v>1.3319999999999936</c:v>
                </c:pt>
                <c:pt idx="9">
                  <c:v>1.1840000000000033</c:v>
                </c:pt>
                <c:pt idx="10">
                  <c:v>0.99000000000000909</c:v>
                </c:pt>
                <c:pt idx="11">
                  <c:v>0.83000000000001817</c:v>
                </c:pt>
                <c:pt idx="12">
                  <c:v>0.88000000000001821</c:v>
                </c:pt>
                <c:pt idx="13">
                  <c:v>1.0020000000000209</c:v>
                </c:pt>
                <c:pt idx="14">
                  <c:v>1.0700000000000045</c:v>
                </c:pt>
                <c:pt idx="15">
                  <c:v>1.1360000000000015</c:v>
                </c:pt>
                <c:pt idx="16">
                  <c:v>1.1940000000000055</c:v>
                </c:pt>
                <c:pt idx="17">
                  <c:v>1.1140000000000101</c:v>
                </c:pt>
                <c:pt idx="18">
                  <c:v>1.0360000000000127</c:v>
                </c:pt>
                <c:pt idx="19">
                  <c:v>1.0120000000000118</c:v>
                </c:pt>
                <c:pt idx="20">
                  <c:v>0.95600000000000596</c:v>
                </c:pt>
                <c:pt idx="21">
                  <c:v>0.82799999999999729</c:v>
                </c:pt>
                <c:pt idx="22">
                  <c:v>0.66799999999998361</c:v>
                </c:pt>
                <c:pt idx="23">
                  <c:v>0.54199999999997317</c:v>
                </c:pt>
                <c:pt idx="24">
                  <c:v>0.45999999999997954</c:v>
                </c:pt>
                <c:pt idx="25">
                  <c:v>0.43799999999998818</c:v>
                </c:pt>
                <c:pt idx="26">
                  <c:v>0.53399999999999181</c:v>
                </c:pt>
                <c:pt idx="27">
                  <c:v>0.72400000000000087</c:v>
                </c:pt>
                <c:pt idx="28">
                  <c:v>0.83799999999999952</c:v>
                </c:pt>
                <c:pt idx="29">
                  <c:v>0.88400000000000323</c:v>
                </c:pt>
                <c:pt idx="30">
                  <c:v>0.92599999999999905</c:v>
                </c:pt>
                <c:pt idx="31">
                  <c:v>1.0139999999999987</c:v>
                </c:pt>
                <c:pt idx="32">
                  <c:v>1.2180000000000064</c:v>
                </c:pt>
                <c:pt idx="33">
                  <c:v>1.5380000000000109</c:v>
                </c:pt>
                <c:pt idx="34">
                  <c:v>1.8800000000000068</c:v>
                </c:pt>
                <c:pt idx="35">
                  <c:v>2.1520000000000095</c:v>
                </c:pt>
                <c:pt idx="36">
                  <c:v>2.2840000000000145</c:v>
                </c:pt>
                <c:pt idx="37">
                  <c:v>2.256000000000006</c:v>
                </c:pt>
                <c:pt idx="38">
                  <c:v>2.1200000000000045</c:v>
                </c:pt>
                <c:pt idx="39">
                  <c:v>2.0080000000000156</c:v>
                </c:pt>
                <c:pt idx="40">
                  <c:v>1.9540000000000191</c:v>
                </c:pt>
                <c:pt idx="41">
                  <c:v>1.9120000000000119</c:v>
                </c:pt>
                <c:pt idx="42">
                  <c:v>1.8700000000000045</c:v>
                </c:pt>
                <c:pt idx="43">
                  <c:v>1.8260000000000105</c:v>
                </c:pt>
                <c:pt idx="44">
                  <c:v>1.6480000000000019</c:v>
                </c:pt>
                <c:pt idx="45">
                  <c:v>1.441999999999996</c:v>
                </c:pt>
                <c:pt idx="46">
                  <c:v>1.375999999999999</c:v>
                </c:pt>
                <c:pt idx="47">
                  <c:v>1.3620000000000119</c:v>
                </c:pt>
                <c:pt idx="48">
                  <c:v>1.3120000000000118</c:v>
                </c:pt>
                <c:pt idx="49">
                  <c:v>1.3680000000000063</c:v>
                </c:pt>
                <c:pt idx="50">
                  <c:v>1.4620000000000117</c:v>
                </c:pt>
                <c:pt idx="51">
                  <c:v>1.3519999999999981</c:v>
                </c:pt>
                <c:pt idx="52">
                  <c:v>1.227999999999986</c:v>
                </c:pt>
                <c:pt idx="53">
                  <c:v>1.3179999999999836</c:v>
                </c:pt>
                <c:pt idx="54">
                  <c:v>1.3999999999999886</c:v>
                </c:pt>
                <c:pt idx="55">
                  <c:v>1.3819999999999824</c:v>
                </c:pt>
                <c:pt idx="56">
                  <c:v>1.5139999999999874</c:v>
                </c:pt>
                <c:pt idx="57">
                  <c:v>1.667999999999995</c:v>
                </c:pt>
                <c:pt idx="58">
                  <c:v>1.5779999999999972</c:v>
                </c:pt>
                <c:pt idx="59">
                  <c:v>1.4799999999999955</c:v>
                </c:pt>
                <c:pt idx="60">
                  <c:v>1.5219999999999914</c:v>
                </c:pt>
                <c:pt idx="61">
                  <c:v>1.5019999999999982</c:v>
                </c:pt>
                <c:pt idx="62">
                  <c:v>1.4579999999999926</c:v>
                </c:pt>
                <c:pt idx="63">
                  <c:v>1.5579999999999927</c:v>
                </c:pt>
                <c:pt idx="64">
                  <c:v>1.6100000000000023</c:v>
                </c:pt>
                <c:pt idx="65">
                  <c:v>1.4900000000000091</c:v>
                </c:pt>
                <c:pt idx="66">
                  <c:v>1.4260000000000104</c:v>
                </c:pt>
                <c:pt idx="67">
                  <c:v>1.4300000000000181</c:v>
                </c:pt>
                <c:pt idx="68">
                  <c:v>1.3820000000000163</c:v>
                </c:pt>
                <c:pt idx="69">
                  <c:v>1.3500000000000114</c:v>
                </c:pt>
                <c:pt idx="70">
                  <c:v>1.4340000000000033</c:v>
                </c:pt>
                <c:pt idx="71">
                  <c:v>1.4699999999999931</c:v>
                </c:pt>
                <c:pt idx="72">
                  <c:v>1.4379999999999882</c:v>
                </c:pt>
                <c:pt idx="73">
                  <c:v>1.4439999999999942</c:v>
                </c:pt>
                <c:pt idx="74">
                  <c:v>1.417999999999995</c:v>
                </c:pt>
                <c:pt idx="75">
                  <c:v>1.3100000000000023</c:v>
                </c:pt>
                <c:pt idx="76">
                  <c:v>1.2680000000000065</c:v>
                </c:pt>
                <c:pt idx="77">
                  <c:v>1.3120000000000005</c:v>
                </c:pt>
                <c:pt idx="78">
                  <c:v>1.3620000000000005</c:v>
                </c:pt>
                <c:pt idx="79">
                  <c:v>1.5099999999999909</c:v>
                </c:pt>
                <c:pt idx="80">
                  <c:v>1.6699999999999933</c:v>
                </c:pt>
                <c:pt idx="81">
                  <c:v>1.73599999999999</c:v>
                </c:pt>
                <c:pt idx="82">
                  <c:v>1.7600000000000022</c:v>
                </c:pt>
                <c:pt idx="83">
                  <c:v>1.7799999999999954</c:v>
                </c:pt>
                <c:pt idx="84">
                  <c:v>1.7820000000000049</c:v>
                </c:pt>
                <c:pt idx="85">
                  <c:v>1.8319999999999936</c:v>
                </c:pt>
                <c:pt idx="86">
                  <c:v>2.0100000000000025</c:v>
                </c:pt>
                <c:pt idx="87">
                  <c:v>2.25</c:v>
                </c:pt>
                <c:pt idx="88">
                  <c:v>2.4620000000000006</c:v>
                </c:pt>
                <c:pt idx="89">
                  <c:v>2.5860000000000012</c:v>
                </c:pt>
                <c:pt idx="90">
                  <c:v>2.6600000000000024</c:v>
                </c:pt>
                <c:pt idx="91">
                  <c:v>2.6100000000000021</c:v>
                </c:pt>
                <c:pt idx="92">
                  <c:v>2.491999999999996</c:v>
                </c:pt>
                <c:pt idx="93">
                  <c:v>2.3959999999999924</c:v>
                </c:pt>
                <c:pt idx="94">
                  <c:v>2.3759999999999879</c:v>
                </c:pt>
                <c:pt idx="95">
                  <c:v>2.4299999999999953</c:v>
                </c:pt>
                <c:pt idx="96">
                  <c:v>2.487999999999988</c:v>
                </c:pt>
                <c:pt idx="97">
                  <c:v>2.5039999999999965</c:v>
                </c:pt>
                <c:pt idx="98">
                  <c:v>2.4759999999999991</c:v>
                </c:pt>
                <c:pt idx="99">
                  <c:v>2.4079999999999928</c:v>
                </c:pt>
                <c:pt idx="100">
                  <c:v>2.2959999999999923</c:v>
                </c:pt>
                <c:pt idx="101">
                  <c:v>2.2379999999999995</c:v>
                </c:pt>
                <c:pt idx="102">
                  <c:v>2.1860000000000013</c:v>
                </c:pt>
                <c:pt idx="103">
                  <c:v>2.0820000000000052</c:v>
                </c:pt>
                <c:pt idx="104">
                  <c:v>1.9580000000000155</c:v>
                </c:pt>
                <c:pt idx="105">
                  <c:v>1.8080000000000154</c:v>
                </c:pt>
                <c:pt idx="106">
                  <c:v>1.5860000000000127</c:v>
                </c:pt>
                <c:pt idx="107">
                  <c:v>1.4040000000000077</c:v>
                </c:pt>
                <c:pt idx="108">
                  <c:v>1.3160000000000083</c:v>
                </c:pt>
                <c:pt idx="109">
                  <c:v>1.2800000000000069</c:v>
                </c:pt>
                <c:pt idx="110">
                  <c:v>1.2899999999999978</c:v>
                </c:pt>
                <c:pt idx="111">
                  <c:v>1.3379999999999996</c:v>
                </c:pt>
                <c:pt idx="112">
                  <c:v>1.3459999999999923</c:v>
                </c:pt>
                <c:pt idx="113">
                  <c:v>1.2819999999999823</c:v>
                </c:pt>
                <c:pt idx="114">
                  <c:v>1.2059999999999718</c:v>
                </c:pt>
                <c:pt idx="115">
                  <c:v>1.1499999999999773</c:v>
                </c:pt>
                <c:pt idx="116">
                  <c:v>1.0679999999999723</c:v>
                </c:pt>
                <c:pt idx="117">
                  <c:v>1.0199999999999818</c:v>
                </c:pt>
                <c:pt idx="118">
                  <c:v>1.0739999999999896</c:v>
                </c:pt>
                <c:pt idx="119">
                  <c:v>1.1159999999999968</c:v>
                </c:pt>
                <c:pt idx="120">
                  <c:v>1.1580000000000041</c:v>
                </c:pt>
                <c:pt idx="121">
                  <c:v>1.2399999999999978</c:v>
                </c:pt>
                <c:pt idx="122">
                  <c:v>1.2799999999999954</c:v>
                </c:pt>
                <c:pt idx="123">
                  <c:v>1.2720000000000027</c:v>
                </c:pt>
                <c:pt idx="124">
                  <c:v>1.2940000000000054</c:v>
                </c:pt>
                <c:pt idx="125">
                  <c:v>1.3280000000000087</c:v>
                </c:pt>
                <c:pt idx="126">
                  <c:v>1.3800000000000181</c:v>
                </c:pt>
                <c:pt idx="127">
                  <c:v>1.4680000000000177</c:v>
                </c:pt>
                <c:pt idx="128">
                  <c:v>1.582000000000005</c:v>
                </c:pt>
                <c:pt idx="129">
                  <c:v>1.682000000000005</c:v>
                </c:pt>
                <c:pt idx="130">
                  <c:v>1.6819999999999937</c:v>
                </c:pt>
                <c:pt idx="131">
                  <c:v>1.5819999999999936</c:v>
                </c:pt>
                <c:pt idx="132">
                  <c:v>1.403999999999985</c:v>
                </c:pt>
                <c:pt idx="133">
                  <c:v>1.1799999999999955</c:v>
                </c:pt>
                <c:pt idx="134">
                  <c:v>0.97200000000000275</c:v>
                </c:pt>
                <c:pt idx="135">
                  <c:v>0.83200000000000496</c:v>
                </c:pt>
                <c:pt idx="136">
                  <c:v>0.75200000000000955</c:v>
                </c:pt>
                <c:pt idx="137">
                  <c:v>0.71600000000001951</c:v>
                </c:pt>
                <c:pt idx="138">
                  <c:v>0.69600000000001505</c:v>
                </c:pt>
                <c:pt idx="139">
                  <c:v>0.69000000000000905</c:v>
                </c:pt>
                <c:pt idx="140">
                  <c:v>0.67600000000001048</c:v>
                </c:pt>
                <c:pt idx="141">
                  <c:v>0.66399999999999859</c:v>
                </c:pt>
                <c:pt idx="142">
                  <c:v>0.66599999999999682</c:v>
                </c:pt>
                <c:pt idx="143">
                  <c:v>0.67400000000000093</c:v>
                </c:pt>
                <c:pt idx="144">
                  <c:v>0.6879999999999995</c:v>
                </c:pt>
                <c:pt idx="145">
                  <c:v>0.71200000000000041</c:v>
                </c:pt>
                <c:pt idx="146">
                  <c:v>0.73400000000000321</c:v>
                </c:pt>
                <c:pt idx="147">
                  <c:v>0.73999999999999777</c:v>
                </c:pt>
                <c:pt idx="148">
                  <c:v>0.72999999999999543</c:v>
                </c:pt>
                <c:pt idx="149">
                  <c:v>0.70199999999998686</c:v>
                </c:pt>
                <c:pt idx="150">
                  <c:v>0.66999999999999316</c:v>
                </c:pt>
                <c:pt idx="151">
                  <c:v>0.61599999999999677</c:v>
                </c:pt>
                <c:pt idx="152">
                  <c:v>0.57400000000001228</c:v>
                </c:pt>
                <c:pt idx="153">
                  <c:v>0.5600000000000136</c:v>
                </c:pt>
                <c:pt idx="154">
                  <c:v>0.57800000000002005</c:v>
                </c:pt>
                <c:pt idx="155">
                  <c:v>0.62000000000001587</c:v>
                </c:pt>
                <c:pt idx="156">
                  <c:v>0.69800000000001317</c:v>
                </c:pt>
                <c:pt idx="157">
                  <c:v>0.8</c:v>
                </c:pt>
                <c:pt idx="158">
                  <c:v>0.91200000000000048</c:v>
                </c:pt>
                <c:pt idx="159">
                  <c:v>1.0139999999999987</c:v>
                </c:pt>
                <c:pt idx="160">
                  <c:v>1.1339999999999919</c:v>
                </c:pt>
                <c:pt idx="161">
                  <c:v>1.2360000000000013</c:v>
                </c:pt>
                <c:pt idx="162">
                  <c:v>1.3019999999999983</c:v>
                </c:pt>
                <c:pt idx="163">
                  <c:v>1.359999999999991</c:v>
                </c:pt>
                <c:pt idx="164">
                  <c:v>1.3999999999999886</c:v>
                </c:pt>
                <c:pt idx="165">
                  <c:v>1.411999999999989</c:v>
                </c:pt>
                <c:pt idx="166">
                  <c:v>1.4519999999999869</c:v>
                </c:pt>
                <c:pt idx="167">
                  <c:v>1.5039999999999849</c:v>
                </c:pt>
                <c:pt idx="168">
                  <c:v>1.53599999999999</c:v>
                </c:pt>
                <c:pt idx="169">
                  <c:v>1.5919999999999959</c:v>
                </c:pt>
                <c:pt idx="170">
                  <c:v>1.6319999999999937</c:v>
                </c:pt>
                <c:pt idx="171">
                  <c:v>1.6439999999999941</c:v>
                </c:pt>
                <c:pt idx="172">
                  <c:v>1.6519999999999981</c:v>
                </c:pt>
                <c:pt idx="173">
                  <c:v>1.6759999999999877</c:v>
                </c:pt>
                <c:pt idx="174">
                  <c:v>1.6839999999999917</c:v>
                </c:pt>
                <c:pt idx="175">
                  <c:v>1.6799999999999955</c:v>
                </c:pt>
                <c:pt idx="176">
                  <c:v>1.7079999999999926</c:v>
                </c:pt>
                <c:pt idx="177">
                  <c:v>1.7300000000000069</c:v>
                </c:pt>
                <c:pt idx="178">
                  <c:v>1.720000000000016</c:v>
                </c:pt>
                <c:pt idx="179">
                  <c:v>1.76400000000001</c:v>
                </c:pt>
                <c:pt idx="180">
                  <c:v>1.8540000000000192</c:v>
                </c:pt>
                <c:pt idx="181">
                  <c:v>1.904000000000019</c:v>
                </c:pt>
                <c:pt idx="182">
                  <c:v>1.9760000000000104</c:v>
                </c:pt>
                <c:pt idx="183">
                  <c:v>2.0500000000000114</c:v>
                </c:pt>
                <c:pt idx="184">
                  <c:v>2.02800000000002</c:v>
                </c:pt>
                <c:pt idx="185">
                  <c:v>1.9540000000000191</c:v>
                </c:pt>
                <c:pt idx="186">
                  <c:v>1.8720000000000141</c:v>
                </c:pt>
                <c:pt idx="187">
                  <c:v>1.8240000000000123</c:v>
                </c:pt>
                <c:pt idx="188">
                  <c:v>1.8780000000000086</c:v>
                </c:pt>
                <c:pt idx="189">
                  <c:v>2.0159999999999969</c:v>
                </c:pt>
                <c:pt idx="190">
                  <c:v>2.1319999999999935</c:v>
                </c:pt>
                <c:pt idx="191">
                  <c:v>2.1360000000000015</c:v>
                </c:pt>
                <c:pt idx="192">
                  <c:v>2.0179999999999949</c:v>
                </c:pt>
                <c:pt idx="193">
                  <c:v>1.7679999999999949</c:v>
                </c:pt>
                <c:pt idx="194">
                  <c:v>1.45</c:v>
                </c:pt>
                <c:pt idx="195">
                  <c:v>1.2059999999999946</c:v>
                </c:pt>
                <c:pt idx="196">
                  <c:v>1.1059999999999832</c:v>
                </c:pt>
                <c:pt idx="197">
                  <c:v>1.0979999999999905</c:v>
                </c:pt>
                <c:pt idx="198">
                  <c:v>1.1639999999999873</c:v>
                </c:pt>
                <c:pt idx="199">
                  <c:v>1.2139999999999873</c:v>
                </c:pt>
                <c:pt idx="200">
                  <c:v>1.1359999999999899</c:v>
                </c:pt>
                <c:pt idx="201">
                  <c:v>0.97999999999999543</c:v>
                </c:pt>
                <c:pt idx="202">
                  <c:v>0.81399999999998729</c:v>
                </c:pt>
                <c:pt idx="203">
                  <c:v>0.68799999999998818</c:v>
                </c:pt>
                <c:pt idx="204">
                  <c:v>0.69399999999999407</c:v>
                </c:pt>
                <c:pt idx="205">
                  <c:v>0.90999999999999093</c:v>
                </c:pt>
                <c:pt idx="206">
                  <c:v>1.2379999999999882</c:v>
                </c:pt>
                <c:pt idx="207">
                  <c:v>1.5539999999999963</c:v>
                </c:pt>
                <c:pt idx="208">
                  <c:v>1.7980000000000018</c:v>
                </c:pt>
                <c:pt idx="209">
                  <c:v>1.93599999999999</c:v>
                </c:pt>
                <c:pt idx="210">
                  <c:v>1.9840000000000031</c:v>
                </c:pt>
                <c:pt idx="211">
                  <c:v>2.0460000000000038</c:v>
                </c:pt>
                <c:pt idx="212">
                  <c:v>2.1820000000000048</c:v>
                </c:pt>
                <c:pt idx="213">
                  <c:v>2.3700000000000045</c:v>
                </c:pt>
                <c:pt idx="214">
                  <c:v>2.648000000000013</c:v>
                </c:pt>
                <c:pt idx="215">
                  <c:v>2.9520000000000097</c:v>
                </c:pt>
                <c:pt idx="216">
                  <c:v>3.1600000000000135</c:v>
                </c:pt>
                <c:pt idx="217">
                  <c:v>3.2280000000000202</c:v>
                </c:pt>
                <c:pt idx="218">
                  <c:v>3.2080000000000153</c:v>
                </c:pt>
                <c:pt idx="219">
                  <c:v>3.1140000000000101</c:v>
                </c:pt>
                <c:pt idx="220">
                  <c:v>2.9759999999999991</c:v>
                </c:pt>
                <c:pt idx="221">
                  <c:v>2.884000000000003</c:v>
                </c:pt>
                <c:pt idx="222">
                  <c:v>2.8339999999999916</c:v>
                </c:pt>
                <c:pt idx="223">
                  <c:v>2.743999999999994</c:v>
                </c:pt>
                <c:pt idx="224">
                  <c:v>2.5839999999999916</c:v>
                </c:pt>
                <c:pt idx="225">
                  <c:v>2.3739999999999895</c:v>
                </c:pt>
                <c:pt idx="226">
                  <c:v>2.0979999999999905</c:v>
                </c:pt>
                <c:pt idx="227">
                  <c:v>1.8379999999999881</c:v>
                </c:pt>
                <c:pt idx="228">
                  <c:v>1.6579999999999813</c:v>
                </c:pt>
                <c:pt idx="229">
                  <c:v>1.5359999999999787</c:v>
                </c:pt>
                <c:pt idx="230">
                  <c:v>1.4539999999999964</c:v>
                </c:pt>
                <c:pt idx="231">
                  <c:v>1.3999999999999886</c:v>
                </c:pt>
                <c:pt idx="232">
                  <c:v>1.3419999999999959</c:v>
                </c:pt>
                <c:pt idx="233">
                  <c:v>1.2679999999999949</c:v>
                </c:pt>
                <c:pt idx="234">
                  <c:v>1.1860000000000013</c:v>
                </c:pt>
                <c:pt idx="235">
                  <c:v>1.1079999999999928</c:v>
                </c:pt>
                <c:pt idx="236">
                  <c:v>1.0519999999999983</c:v>
                </c:pt>
                <c:pt idx="237">
                  <c:v>1.0800000000000067</c:v>
                </c:pt>
                <c:pt idx="238">
                  <c:v>1.1640000000000099</c:v>
                </c:pt>
                <c:pt idx="239">
                  <c:v>1.2120000000000117</c:v>
                </c:pt>
                <c:pt idx="240">
                  <c:v>1.2420000000000073</c:v>
                </c:pt>
                <c:pt idx="241">
                  <c:v>1.2920000000000074</c:v>
                </c:pt>
                <c:pt idx="242">
                  <c:v>1.2799999999999954</c:v>
                </c:pt>
                <c:pt idx="243">
                  <c:v>1.2480000000000018</c:v>
                </c:pt>
                <c:pt idx="244">
                  <c:v>1.2960000000000036</c:v>
                </c:pt>
                <c:pt idx="245">
                  <c:v>1.3800000000000068</c:v>
                </c:pt>
                <c:pt idx="246">
                  <c:v>1.4420000000000073</c:v>
                </c:pt>
                <c:pt idx="247">
                  <c:v>1.5120000000000118</c:v>
                </c:pt>
                <c:pt idx="248">
                  <c:v>1.5540000000000078</c:v>
                </c:pt>
                <c:pt idx="249">
                  <c:v>1.5460000000000036</c:v>
                </c:pt>
                <c:pt idx="250">
                  <c:v>1.5259999999999991</c:v>
                </c:pt>
                <c:pt idx="251">
                  <c:v>1.543999999999994</c:v>
                </c:pt>
                <c:pt idx="252">
                  <c:v>1.5879999999999996</c:v>
                </c:pt>
                <c:pt idx="253">
                  <c:v>1.6379999999999995</c:v>
                </c:pt>
                <c:pt idx="254">
                  <c:v>1.7139999999999986</c:v>
                </c:pt>
                <c:pt idx="255">
                  <c:v>1.7720000000000027</c:v>
                </c:pt>
                <c:pt idx="256">
                  <c:v>1.7920000000000074</c:v>
                </c:pt>
                <c:pt idx="257">
                  <c:v>1.8</c:v>
                </c:pt>
                <c:pt idx="258">
                  <c:v>1.8139999999999987</c:v>
                </c:pt>
                <c:pt idx="259">
                  <c:v>1.817999999999995</c:v>
                </c:pt>
                <c:pt idx="260">
                  <c:v>1.85</c:v>
                </c:pt>
                <c:pt idx="261">
                  <c:v>1.8959999999999924</c:v>
                </c:pt>
                <c:pt idx="262">
                  <c:v>1.9439999999999942</c:v>
                </c:pt>
                <c:pt idx="263">
                  <c:v>2.0399999999999978</c:v>
                </c:pt>
                <c:pt idx="264">
                  <c:v>2.1080000000000041</c:v>
                </c:pt>
                <c:pt idx="265">
                  <c:v>2.1580000000000039</c:v>
                </c:pt>
                <c:pt idx="266">
                  <c:v>2.2240000000000011</c:v>
                </c:pt>
                <c:pt idx="267">
                  <c:v>2.3060000000000058</c:v>
                </c:pt>
                <c:pt idx="268">
                  <c:v>2.3560000000000061</c:v>
                </c:pt>
                <c:pt idx="269">
                  <c:v>2.4080000000000039</c:v>
                </c:pt>
                <c:pt idx="270">
                  <c:v>2.491999999999996</c:v>
                </c:pt>
                <c:pt idx="271">
                  <c:v>2.6000000000000112</c:v>
                </c:pt>
                <c:pt idx="272">
                  <c:v>2.6819999999999937</c:v>
                </c:pt>
                <c:pt idx="273">
                  <c:v>2.7139999999999986</c:v>
                </c:pt>
                <c:pt idx="274">
                  <c:v>2.7220000000000026</c:v>
                </c:pt>
                <c:pt idx="275">
                  <c:v>2.6700000000000044</c:v>
                </c:pt>
                <c:pt idx="276">
                  <c:v>2.5799999999999956</c:v>
                </c:pt>
                <c:pt idx="277">
                  <c:v>2.4780000000000086</c:v>
                </c:pt>
                <c:pt idx="278">
                  <c:v>2.382000000000005</c:v>
                </c:pt>
                <c:pt idx="279">
                  <c:v>2.3199999999999932</c:v>
                </c:pt>
                <c:pt idx="280">
                  <c:v>2.2899999999999863</c:v>
                </c:pt>
                <c:pt idx="281">
                  <c:v>2.2639999999999874</c:v>
                </c:pt>
                <c:pt idx="282">
                  <c:v>2.2119999999999891</c:v>
                </c:pt>
                <c:pt idx="283">
                  <c:v>2.1359999999999899</c:v>
                </c:pt>
                <c:pt idx="284">
                  <c:v>2.0540000000000078</c:v>
                </c:pt>
                <c:pt idx="285">
                  <c:v>1.9740000000000122</c:v>
                </c:pt>
                <c:pt idx="286">
                  <c:v>1.8420000000000072</c:v>
                </c:pt>
                <c:pt idx="287">
                  <c:v>1.6860000000000128</c:v>
                </c:pt>
                <c:pt idx="288">
                  <c:v>1.5900000000000092</c:v>
                </c:pt>
                <c:pt idx="289">
                  <c:v>1.5379999999999883</c:v>
                </c:pt>
                <c:pt idx="290">
                  <c:v>1.5</c:v>
                </c:pt>
                <c:pt idx="291">
                  <c:v>1.4860000000000126</c:v>
                </c:pt>
                <c:pt idx="292">
                  <c:v>1.5340000000000031</c:v>
                </c:pt>
                <c:pt idx="293">
                  <c:v>1.6020000000000096</c:v>
                </c:pt>
                <c:pt idx="294">
                  <c:v>1.6620000000000232</c:v>
                </c:pt>
                <c:pt idx="295">
                  <c:v>1.7420000000000073</c:v>
                </c:pt>
                <c:pt idx="296">
                  <c:v>1.8579999999999928</c:v>
                </c:pt>
                <c:pt idx="297">
                  <c:v>1.9399999999999864</c:v>
                </c:pt>
                <c:pt idx="298">
                  <c:v>2.0379999999999883</c:v>
                </c:pt>
                <c:pt idx="299">
                  <c:v>2.1379999999999768</c:v>
                </c:pt>
                <c:pt idx="300">
                  <c:v>2.1959999999999811</c:v>
                </c:pt>
                <c:pt idx="301">
                  <c:v>2.2399999999999975</c:v>
                </c:pt>
                <c:pt idx="302">
                  <c:v>2.3179999999999952</c:v>
                </c:pt>
                <c:pt idx="303">
                  <c:v>2.3839999999999804</c:v>
                </c:pt>
                <c:pt idx="304">
                  <c:v>2.4379999999999997</c:v>
                </c:pt>
                <c:pt idx="305">
                  <c:v>2.4580000000000042</c:v>
                </c:pt>
                <c:pt idx="306">
                  <c:v>2.4539999999999851</c:v>
                </c:pt>
                <c:pt idx="307">
                  <c:v>2.4100000000000024</c:v>
                </c:pt>
                <c:pt idx="308">
                  <c:v>2.3180000000000178</c:v>
                </c:pt>
                <c:pt idx="309">
                  <c:v>2.2120000000000117</c:v>
                </c:pt>
                <c:pt idx="310">
                  <c:v>2.0760000000000103</c:v>
                </c:pt>
                <c:pt idx="311">
                  <c:v>1.984000000000026</c:v>
                </c:pt>
                <c:pt idx="312">
                  <c:v>1.9460000000000151</c:v>
                </c:pt>
                <c:pt idx="313">
                  <c:v>1.9</c:v>
                </c:pt>
                <c:pt idx="314">
                  <c:v>1.8480000000000019</c:v>
                </c:pt>
                <c:pt idx="315">
                  <c:v>1.8420000000000072</c:v>
                </c:pt>
                <c:pt idx="316">
                  <c:v>1.7919999999999958</c:v>
                </c:pt>
                <c:pt idx="317">
                  <c:v>1.7339999999999918</c:v>
                </c:pt>
                <c:pt idx="318">
                  <c:v>1.6780000000000086</c:v>
                </c:pt>
                <c:pt idx="319">
                  <c:v>1.6100000000000023</c:v>
                </c:pt>
                <c:pt idx="320">
                  <c:v>1.5719999999999914</c:v>
                </c:pt>
                <c:pt idx="321">
                  <c:v>1.55</c:v>
                </c:pt>
                <c:pt idx="322">
                  <c:v>1.5700000000000045</c:v>
                </c:pt>
                <c:pt idx="323">
                  <c:v>1.6599999999999908</c:v>
                </c:pt>
                <c:pt idx="324">
                  <c:v>1.7639999999999987</c:v>
                </c:pt>
                <c:pt idx="325">
                  <c:v>1.8560000000000059</c:v>
                </c:pt>
                <c:pt idx="326">
                  <c:v>1.9659999999999969</c:v>
                </c:pt>
                <c:pt idx="327">
                  <c:v>2.0499999999999998</c:v>
                </c:pt>
                <c:pt idx="328">
                  <c:v>2.0800000000000067</c:v>
                </c:pt>
                <c:pt idx="329">
                  <c:v>2.0980000000000016</c:v>
                </c:pt>
                <c:pt idx="330">
                  <c:v>2.15</c:v>
                </c:pt>
                <c:pt idx="331">
                  <c:v>2.2139999999999986</c:v>
                </c:pt>
                <c:pt idx="332">
                  <c:v>2.2319999999999935</c:v>
                </c:pt>
                <c:pt idx="333">
                  <c:v>2.2979999999999903</c:v>
                </c:pt>
                <c:pt idx="334">
                  <c:v>2.3719999999999914</c:v>
                </c:pt>
                <c:pt idx="335">
                  <c:v>2.2919999999999958</c:v>
                </c:pt>
                <c:pt idx="336">
                  <c:v>2.1360000000000015</c:v>
                </c:pt>
                <c:pt idx="337">
                  <c:v>2.0260000000000105</c:v>
                </c:pt>
                <c:pt idx="338">
                  <c:v>1.8840000000000146</c:v>
                </c:pt>
                <c:pt idx="339">
                  <c:v>1.7500000000000113</c:v>
                </c:pt>
                <c:pt idx="340">
                  <c:v>1.7340000000000031</c:v>
                </c:pt>
                <c:pt idx="341">
                  <c:v>1.7400000000000091</c:v>
                </c:pt>
                <c:pt idx="342">
                  <c:v>1.691999999999996</c:v>
                </c:pt>
                <c:pt idx="343">
                  <c:v>1.625999999999999</c:v>
                </c:pt>
                <c:pt idx="344">
                  <c:v>1.5440000000000054</c:v>
                </c:pt>
                <c:pt idx="345">
                  <c:v>1.3760000000000105</c:v>
                </c:pt>
                <c:pt idx="346">
                  <c:v>1.2320000000000051</c:v>
                </c:pt>
                <c:pt idx="347">
                  <c:v>1.220000000000016</c:v>
                </c:pt>
                <c:pt idx="348">
                  <c:v>1.2960000000000036</c:v>
                </c:pt>
                <c:pt idx="349">
                  <c:v>1.3799999999999955</c:v>
                </c:pt>
                <c:pt idx="350">
                  <c:v>1.5179999999999949</c:v>
                </c:pt>
                <c:pt idx="351">
                  <c:v>1.6659999999999968</c:v>
                </c:pt>
                <c:pt idx="352">
                  <c:v>1.7579999999999927</c:v>
                </c:pt>
                <c:pt idx="353">
                  <c:v>1.7860000000000014</c:v>
                </c:pt>
                <c:pt idx="354">
                  <c:v>1.8220000000000027</c:v>
                </c:pt>
                <c:pt idx="355">
                  <c:v>1.9</c:v>
                </c:pt>
                <c:pt idx="356">
                  <c:v>1.9879999999999995</c:v>
                </c:pt>
                <c:pt idx="357">
                  <c:v>2.0840000000000032</c:v>
                </c:pt>
                <c:pt idx="358">
                  <c:v>2.2100000000000022</c:v>
                </c:pt>
                <c:pt idx="359">
                  <c:v>2.365999999999997</c:v>
                </c:pt>
                <c:pt idx="360">
                  <c:v>2.5200000000000045</c:v>
                </c:pt>
                <c:pt idx="361">
                  <c:v>2.6460000000000035</c:v>
                </c:pt>
                <c:pt idx="362">
                  <c:v>2.6860000000000013</c:v>
                </c:pt>
                <c:pt idx="363">
                  <c:v>2.625999999999999</c:v>
                </c:pt>
                <c:pt idx="364">
                  <c:v>2.4720000000000026</c:v>
                </c:pt>
                <c:pt idx="365">
                  <c:v>2.3119999999999892</c:v>
                </c:pt>
                <c:pt idx="366">
                  <c:v>2.1879999999999882</c:v>
                </c:pt>
                <c:pt idx="367">
                  <c:v>2.101999999999987</c:v>
                </c:pt>
                <c:pt idx="368">
                  <c:v>2.0679999999999836</c:v>
                </c:pt>
                <c:pt idx="369">
                  <c:v>2.0359999999999787</c:v>
                </c:pt>
                <c:pt idx="370">
                  <c:v>1.9679999999999835</c:v>
                </c:pt>
                <c:pt idx="371">
                  <c:v>1.8699999999999819</c:v>
                </c:pt>
                <c:pt idx="372">
                  <c:v>1.7639999999999874</c:v>
                </c:pt>
                <c:pt idx="373">
                  <c:v>1.6519999999999868</c:v>
                </c:pt>
                <c:pt idx="374">
                  <c:v>1.611999999999989</c:v>
                </c:pt>
                <c:pt idx="375">
                  <c:v>1.617999999999995</c:v>
                </c:pt>
                <c:pt idx="376">
                  <c:v>1.6700000000000046</c:v>
                </c:pt>
                <c:pt idx="377">
                  <c:v>1.7639999999999987</c:v>
                </c:pt>
                <c:pt idx="378">
                  <c:v>1.838000000000011</c:v>
                </c:pt>
                <c:pt idx="379">
                  <c:v>1.8700000000000159</c:v>
                </c:pt>
                <c:pt idx="380">
                  <c:v>1.8720000000000141</c:v>
                </c:pt>
                <c:pt idx="381">
                  <c:v>1.8640000000000101</c:v>
                </c:pt>
                <c:pt idx="382">
                  <c:v>1.8540000000000076</c:v>
                </c:pt>
                <c:pt idx="383">
                  <c:v>1.9160000000000081</c:v>
                </c:pt>
                <c:pt idx="384">
                  <c:v>2.016000000000008</c:v>
                </c:pt>
                <c:pt idx="385">
                  <c:v>2.1500000000000115</c:v>
                </c:pt>
                <c:pt idx="386">
                  <c:v>2.2560000000000171</c:v>
                </c:pt>
                <c:pt idx="387">
                  <c:v>2.3420000000000187</c:v>
                </c:pt>
                <c:pt idx="388">
                  <c:v>2.388000000000011</c:v>
                </c:pt>
                <c:pt idx="389">
                  <c:v>2.4340000000000144</c:v>
                </c:pt>
                <c:pt idx="390">
                  <c:v>2.508000000000004</c:v>
                </c:pt>
                <c:pt idx="391">
                  <c:v>2.611999999999989</c:v>
                </c:pt>
                <c:pt idx="392">
                  <c:v>2.743999999999994</c:v>
                </c:pt>
                <c:pt idx="393">
                  <c:v>2.9359999999999902</c:v>
                </c:pt>
                <c:pt idx="394">
                  <c:v>3.0979999999999905</c:v>
                </c:pt>
                <c:pt idx="395">
                  <c:v>3.0859999999999901</c:v>
                </c:pt>
                <c:pt idx="396">
                  <c:v>2.983999999999992</c:v>
                </c:pt>
                <c:pt idx="397">
                  <c:v>2.8399999999999865</c:v>
                </c:pt>
                <c:pt idx="398">
                  <c:v>2.6419999999999844</c:v>
                </c:pt>
                <c:pt idx="399">
                  <c:v>2.4539999999999735</c:v>
                </c:pt>
                <c:pt idx="400">
                  <c:v>2.3699999999999819</c:v>
                </c:pt>
                <c:pt idx="401">
                  <c:v>2.2939999999999827</c:v>
                </c:pt>
                <c:pt idx="402">
                  <c:v>2.1899999999999862</c:v>
                </c:pt>
                <c:pt idx="403">
                  <c:v>2.0840000000000032</c:v>
                </c:pt>
                <c:pt idx="404">
                  <c:v>1.9540000000000077</c:v>
                </c:pt>
                <c:pt idx="405">
                  <c:v>1.8340000000000145</c:v>
                </c:pt>
                <c:pt idx="406">
                  <c:v>1.7920000000000187</c:v>
                </c:pt>
                <c:pt idx="407">
                  <c:v>1.7940000000000169</c:v>
                </c:pt>
                <c:pt idx="408">
                  <c:v>1.7740000000000009</c:v>
                </c:pt>
                <c:pt idx="409">
                  <c:v>1.7960000000000036</c:v>
                </c:pt>
                <c:pt idx="410">
                  <c:v>1.8579999999999928</c:v>
                </c:pt>
                <c:pt idx="411">
                  <c:v>1.9139999999999986</c:v>
                </c:pt>
                <c:pt idx="412">
                  <c:v>1.9639999999999986</c:v>
                </c:pt>
                <c:pt idx="413">
                  <c:v>2.0500000000000114</c:v>
                </c:pt>
                <c:pt idx="414">
                  <c:v>2.1360000000000126</c:v>
                </c:pt>
                <c:pt idx="415">
                  <c:v>2.1800000000000068</c:v>
                </c:pt>
                <c:pt idx="416">
                  <c:v>2.2299999999999955</c:v>
                </c:pt>
                <c:pt idx="417">
                  <c:v>2.2459999999999924</c:v>
                </c:pt>
                <c:pt idx="418">
                  <c:v>2.1999999999999771</c:v>
                </c:pt>
                <c:pt idx="419">
                  <c:v>2.1919999999999731</c:v>
                </c:pt>
                <c:pt idx="420">
                  <c:v>2.2479999999999905</c:v>
                </c:pt>
                <c:pt idx="421">
                  <c:v>2.2959999999999923</c:v>
                </c:pt>
                <c:pt idx="422">
                  <c:v>2.4200000000000044</c:v>
                </c:pt>
                <c:pt idx="423">
                  <c:v>2.6240000000000121</c:v>
                </c:pt>
                <c:pt idx="424">
                  <c:v>2.7980000000000134</c:v>
                </c:pt>
                <c:pt idx="425">
                  <c:v>2.9620000000000006</c:v>
                </c:pt>
                <c:pt idx="426">
                  <c:v>3.1379999999999995</c:v>
                </c:pt>
                <c:pt idx="427">
                  <c:v>3.2759999999999989</c:v>
                </c:pt>
                <c:pt idx="428">
                  <c:v>3.380000000000007</c:v>
                </c:pt>
                <c:pt idx="429">
                  <c:v>3.4960000000000035</c:v>
                </c:pt>
                <c:pt idx="430">
                  <c:v>3.5800000000000067</c:v>
                </c:pt>
                <c:pt idx="431">
                  <c:v>3.6080000000000156</c:v>
                </c:pt>
                <c:pt idx="432">
                  <c:v>3.6120000000000005</c:v>
                </c:pt>
                <c:pt idx="433">
                  <c:v>3.5679999999999952</c:v>
                </c:pt>
                <c:pt idx="434">
                  <c:v>3.4259999999999993</c:v>
                </c:pt>
                <c:pt idx="435">
                  <c:v>3.2399999999999975</c:v>
                </c:pt>
                <c:pt idx="436">
                  <c:v>3.0839999999999916</c:v>
                </c:pt>
                <c:pt idx="437">
                  <c:v>2.8860000000000015</c:v>
                </c:pt>
                <c:pt idx="438">
                  <c:v>2.6759999999999993</c:v>
                </c:pt>
                <c:pt idx="439">
                  <c:v>2.5479999999999903</c:v>
                </c:pt>
                <c:pt idx="440">
                  <c:v>2.4759999999999875</c:v>
                </c:pt>
                <c:pt idx="441">
                  <c:v>2.3479999999999905</c:v>
                </c:pt>
                <c:pt idx="442">
                  <c:v>2.293333333333313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50752"/>
        <c:axId val="147649024"/>
      </c:areaChart>
      <c:catAx>
        <c:axId val="146250752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0" sourceLinked="0"/>
        <c:majorTickMark val="in"/>
        <c:minorTickMark val="none"/>
        <c:tickLblPos val="nextTo"/>
        <c:spPr>
          <a:ln w="381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B05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7649024"/>
        <c:crosses val="autoZero"/>
        <c:auto val="1"/>
        <c:lblAlgn val="ctr"/>
        <c:lblOffset val="10"/>
        <c:tickLblSkip val="60"/>
        <c:tickMarkSkip val="60"/>
        <c:noMultiLvlLbl val="1"/>
      </c:catAx>
      <c:valAx>
        <c:axId val="147649024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1" i="0" u="none" strike="noStrike" baseline="0">
                <a:solidFill>
                  <a:srgbClr val="00B05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6250752"/>
        <c:crosses val="autoZero"/>
        <c:crossBetween val="midCat"/>
      </c:valAx>
      <c:spPr>
        <a:noFill/>
      </c:spPr>
    </c:plotArea>
    <c:plotVisOnly val="1"/>
    <c:dispBlanksAs val="zero"/>
    <c:showDLblsOverMax val="0"/>
  </c:chart>
  <c:spPr>
    <a:noFill/>
    <a:ln>
      <a:solidFill>
        <a:schemeClr val="accent3">
          <a:lumMod val="40000"/>
          <a:lumOff val="6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3530450834772946E-2"/>
          <c:y val="6.2708151064450282E-2"/>
          <c:w val="0.9142052888985901"/>
          <c:h val="0.82445017096475692"/>
        </c:manualLayout>
      </c:layout>
      <c:areaChart>
        <c:grouping val="standard"/>
        <c:varyColors val="0"/>
        <c:ser>
          <c:idx val="0"/>
          <c:order val="0"/>
          <c:tx>
            <c:v>Partie anthropique</c:v>
          </c:tx>
          <c:spPr>
            <a:solidFill>
              <a:srgbClr val="FF0000">
                <a:alpha val="77000"/>
              </a:srgbClr>
            </a:solidFill>
            <a:ln w="38100">
              <a:solidFill>
                <a:srgbClr val="C00000"/>
              </a:solidFill>
            </a:ln>
          </c:spPr>
          <c:val>
            <c:numRef>
              <c:f>'Growth rate '!$D$27:$D$62</c:f>
              <c:numCache>
                <c:formatCode>General</c:formatCode>
                <c:ptCount val="36"/>
                <c:pt idx="0">
                  <c:v>0.57510849056603774</c:v>
                </c:pt>
                <c:pt idx="1">
                  <c:v>0.55742452830188682</c:v>
                </c:pt>
                <c:pt idx="2">
                  <c:v>0.55265094339622645</c:v>
                </c:pt>
                <c:pt idx="3">
                  <c:v>0.55058962264150946</c:v>
                </c:pt>
                <c:pt idx="4">
                  <c:v>0.57044339622641516</c:v>
                </c:pt>
                <c:pt idx="5">
                  <c:v>0.58769339622641514</c:v>
                </c:pt>
                <c:pt idx="6">
                  <c:v>0.60570283018867932</c:v>
                </c:pt>
                <c:pt idx="7">
                  <c:v>0.62110849056603779</c:v>
                </c:pt>
                <c:pt idx="8">
                  <c:v>0.64400000000000002</c:v>
                </c:pt>
                <c:pt idx="9">
                  <c:v>0.65810377358490568</c:v>
                </c:pt>
                <c:pt idx="10">
                  <c:v>0.65897169811320755</c:v>
                </c:pt>
                <c:pt idx="11">
                  <c:v>0.66634905660377364</c:v>
                </c:pt>
                <c:pt idx="12">
                  <c:v>0.65940566037735859</c:v>
                </c:pt>
                <c:pt idx="13">
                  <c:v>0.65853773584905662</c:v>
                </c:pt>
                <c:pt idx="14">
                  <c:v>0.66982075471698121</c:v>
                </c:pt>
                <c:pt idx="15">
                  <c:v>0.68403301886792456</c:v>
                </c:pt>
                <c:pt idx="16">
                  <c:v>0.69954716981132081</c:v>
                </c:pt>
                <c:pt idx="17">
                  <c:v>0.71126415094339623</c:v>
                </c:pt>
                <c:pt idx="18">
                  <c:v>0.71343396226415101</c:v>
                </c:pt>
                <c:pt idx="19">
                  <c:v>0.71180660377358496</c:v>
                </c:pt>
                <c:pt idx="20">
                  <c:v>0.73046698113207542</c:v>
                </c:pt>
                <c:pt idx="21">
                  <c:v>0.7478254716981132</c:v>
                </c:pt>
                <c:pt idx="22">
                  <c:v>0.75878301886792465</c:v>
                </c:pt>
                <c:pt idx="23">
                  <c:v>0.80022641509433967</c:v>
                </c:pt>
                <c:pt idx="24">
                  <c:v>0.84004245283018864</c:v>
                </c:pt>
                <c:pt idx="25">
                  <c:v>0.87248113207547173</c:v>
                </c:pt>
                <c:pt idx="26">
                  <c:v>0.90437735849056611</c:v>
                </c:pt>
                <c:pt idx="27">
                  <c:v>0.92249528301886796</c:v>
                </c:pt>
                <c:pt idx="28">
                  <c:v>0.95211320754716988</c:v>
                </c:pt>
                <c:pt idx="29">
                  <c:v>0.94354245283018867</c:v>
                </c:pt>
                <c:pt idx="30">
                  <c:v>0.9903018867924529</c:v>
                </c:pt>
                <c:pt idx="31">
                  <c:v>1.0309858490566037</c:v>
                </c:pt>
                <c:pt idx="32">
                  <c:v>1.049429245283019</c:v>
                </c:pt>
                <c:pt idx="33">
                  <c:v>1.0602783018867925</c:v>
                </c:pt>
                <c:pt idx="34">
                  <c:v>1.0691745283018868</c:v>
                </c:pt>
                <c:pt idx="35">
                  <c:v>1.1040000000000001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66784"/>
        <c:axId val="147649600"/>
      </c:areaChart>
      <c:catAx>
        <c:axId val="147766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400"/>
            </a:pPr>
            <a:endParaRPr lang="fr-FR"/>
          </a:p>
        </c:txPr>
        <c:crossAx val="147649600"/>
        <c:crosses val="autoZero"/>
        <c:auto val="1"/>
        <c:lblAlgn val="ctr"/>
        <c:lblOffset val="100"/>
        <c:noMultiLvlLbl val="0"/>
      </c:catAx>
      <c:valAx>
        <c:axId val="147649600"/>
        <c:scaling>
          <c:orientation val="minMax"/>
          <c:max val="3"/>
          <c:min val="0"/>
        </c:scaling>
        <c:delete val="0"/>
        <c:axPos val="l"/>
        <c:majorGridlines>
          <c:spPr>
            <a:ln>
              <a:solidFill>
                <a:srgbClr val="E6B9B8"/>
              </a:solidFill>
            </a:ln>
          </c:spPr>
        </c:majorGridlines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sz="1400" b="1">
                <a:solidFill>
                  <a:srgbClr val="FF0000"/>
                </a:solidFill>
              </a:defRPr>
            </a:pPr>
            <a:endParaRPr lang="fr-FR"/>
          </a:p>
        </c:txPr>
        <c:crossAx val="147766784"/>
        <c:crosses val="autoZero"/>
        <c:crossBetween val="midCat"/>
        <c:majorUnit val="0.5"/>
      </c:valAx>
      <c:spPr>
        <a:noFill/>
      </c:spPr>
    </c:plotArea>
    <c:plotVisOnly val="1"/>
    <c:dispBlanksAs val="zero"/>
    <c:showDLblsOverMax val="0"/>
  </c:chart>
  <c:spPr>
    <a:noFill/>
    <a:ln>
      <a:solidFill>
        <a:schemeClr val="accent2">
          <a:lumMod val="20000"/>
          <a:lumOff val="80000"/>
        </a:schemeClr>
      </a:solidFill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358833944673842E-2"/>
          <c:y val="5.1400554097404488E-2"/>
          <c:w val="0.92429305751841606"/>
          <c:h val="0.83261956838728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'CDIAC SUESS'!$B$5</c:f>
              <c:strCache>
                <c:ptCount val="1"/>
                <c:pt idx="0">
                  <c:v> Emmissions annuelles  (MTC)</c:v>
                </c:pt>
              </c:strCache>
            </c:strRef>
          </c:tx>
          <c:marker>
            <c:symbol val="none"/>
          </c:marker>
          <c:xVal>
            <c:numRef>
              <c:f>'CDIAC SUESS'!$A$6:$A$269</c:f>
              <c:numCache>
                <c:formatCode>General</c:formatCode>
                <c:ptCount val="264"/>
                <c:pt idx="0">
                  <c:v>1751</c:v>
                </c:pt>
                <c:pt idx="1">
                  <c:v>1752</c:v>
                </c:pt>
                <c:pt idx="2">
                  <c:v>1753</c:v>
                </c:pt>
                <c:pt idx="3">
                  <c:v>1754</c:v>
                </c:pt>
                <c:pt idx="4">
                  <c:v>1755</c:v>
                </c:pt>
                <c:pt idx="5">
                  <c:v>1756</c:v>
                </c:pt>
                <c:pt idx="6">
                  <c:v>1757</c:v>
                </c:pt>
                <c:pt idx="7">
                  <c:v>1758</c:v>
                </c:pt>
                <c:pt idx="8">
                  <c:v>1759</c:v>
                </c:pt>
                <c:pt idx="9">
                  <c:v>1760</c:v>
                </c:pt>
                <c:pt idx="10">
                  <c:v>1761</c:v>
                </c:pt>
                <c:pt idx="11">
                  <c:v>1762</c:v>
                </c:pt>
                <c:pt idx="12">
                  <c:v>1763</c:v>
                </c:pt>
                <c:pt idx="13">
                  <c:v>1764</c:v>
                </c:pt>
                <c:pt idx="14">
                  <c:v>1765</c:v>
                </c:pt>
                <c:pt idx="15">
                  <c:v>1766</c:v>
                </c:pt>
                <c:pt idx="16">
                  <c:v>1767</c:v>
                </c:pt>
                <c:pt idx="17">
                  <c:v>1768</c:v>
                </c:pt>
                <c:pt idx="18">
                  <c:v>1769</c:v>
                </c:pt>
                <c:pt idx="19">
                  <c:v>1770</c:v>
                </c:pt>
                <c:pt idx="20">
                  <c:v>1771</c:v>
                </c:pt>
                <c:pt idx="21">
                  <c:v>1772</c:v>
                </c:pt>
                <c:pt idx="22">
                  <c:v>1773</c:v>
                </c:pt>
                <c:pt idx="23">
                  <c:v>1774</c:v>
                </c:pt>
                <c:pt idx="24">
                  <c:v>1775</c:v>
                </c:pt>
                <c:pt idx="25">
                  <c:v>1776</c:v>
                </c:pt>
                <c:pt idx="26">
                  <c:v>1777</c:v>
                </c:pt>
                <c:pt idx="27">
                  <c:v>1778</c:v>
                </c:pt>
                <c:pt idx="28">
                  <c:v>1779</c:v>
                </c:pt>
                <c:pt idx="29">
                  <c:v>1780</c:v>
                </c:pt>
                <c:pt idx="30">
                  <c:v>1781</c:v>
                </c:pt>
                <c:pt idx="31">
                  <c:v>1782</c:v>
                </c:pt>
                <c:pt idx="32">
                  <c:v>1783</c:v>
                </c:pt>
                <c:pt idx="33">
                  <c:v>1784</c:v>
                </c:pt>
                <c:pt idx="34">
                  <c:v>1785</c:v>
                </c:pt>
                <c:pt idx="35">
                  <c:v>1786</c:v>
                </c:pt>
                <c:pt idx="36">
                  <c:v>1787</c:v>
                </c:pt>
                <c:pt idx="37">
                  <c:v>1788</c:v>
                </c:pt>
                <c:pt idx="38">
                  <c:v>1789</c:v>
                </c:pt>
                <c:pt idx="39">
                  <c:v>1790</c:v>
                </c:pt>
                <c:pt idx="40">
                  <c:v>1791</c:v>
                </c:pt>
                <c:pt idx="41">
                  <c:v>1792</c:v>
                </c:pt>
                <c:pt idx="42">
                  <c:v>1793</c:v>
                </c:pt>
                <c:pt idx="43">
                  <c:v>1794</c:v>
                </c:pt>
                <c:pt idx="44">
                  <c:v>1795</c:v>
                </c:pt>
                <c:pt idx="45">
                  <c:v>1796</c:v>
                </c:pt>
                <c:pt idx="46">
                  <c:v>1797</c:v>
                </c:pt>
                <c:pt idx="47">
                  <c:v>1798</c:v>
                </c:pt>
                <c:pt idx="48">
                  <c:v>1799</c:v>
                </c:pt>
                <c:pt idx="49">
                  <c:v>1800</c:v>
                </c:pt>
                <c:pt idx="50">
                  <c:v>1801</c:v>
                </c:pt>
                <c:pt idx="51">
                  <c:v>1802</c:v>
                </c:pt>
                <c:pt idx="52">
                  <c:v>1803</c:v>
                </c:pt>
                <c:pt idx="53">
                  <c:v>1804</c:v>
                </c:pt>
                <c:pt idx="54">
                  <c:v>1805</c:v>
                </c:pt>
                <c:pt idx="55">
                  <c:v>1806</c:v>
                </c:pt>
                <c:pt idx="56">
                  <c:v>1807</c:v>
                </c:pt>
                <c:pt idx="57">
                  <c:v>1808</c:v>
                </c:pt>
                <c:pt idx="58">
                  <c:v>1809</c:v>
                </c:pt>
                <c:pt idx="59">
                  <c:v>1810</c:v>
                </c:pt>
                <c:pt idx="60">
                  <c:v>1811</c:v>
                </c:pt>
                <c:pt idx="61">
                  <c:v>1812</c:v>
                </c:pt>
                <c:pt idx="62">
                  <c:v>1813</c:v>
                </c:pt>
                <c:pt idx="63">
                  <c:v>1814</c:v>
                </c:pt>
                <c:pt idx="64">
                  <c:v>1815</c:v>
                </c:pt>
                <c:pt idx="65">
                  <c:v>1816</c:v>
                </c:pt>
                <c:pt idx="66">
                  <c:v>1817</c:v>
                </c:pt>
                <c:pt idx="67">
                  <c:v>1818</c:v>
                </c:pt>
                <c:pt idx="68">
                  <c:v>1819</c:v>
                </c:pt>
                <c:pt idx="69">
                  <c:v>1820</c:v>
                </c:pt>
                <c:pt idx="70">
                  <c:v>1821</c:v>
                </c:pt>
                <c:pt idx="71">
                  <c:v>1822</c:v>
                </c:pt>
                <c:pt idx="72">
                  <c:v>1823</c:v>
                </c:pt>
                <c:pt idx="73">
                  <c:v>1824</c:v>
                </c:pt>
                <c:pt idx="74">
                  <c:v>1825</c:v>
                </c:pt>
                <c:pt idx="75">
                  <c:v>1826</c:v>
                </c:pt>
                <c:pt idx="76">
                  <c:v>1827</c:v>
                </c:pt>
                <c:pt idx="77">
                  <c:v>1828</c:v>
                </c:pt>
                <c:pt idx="78">
                  <c:v>1829</c:v>
                </c:pt>
                <c:pt idx="79">
                  <c:v>1830</c:v>
                </c:pt>
                <c:pt idx="80">
                  <c:v>1831</c:v>
                </c:pt>
                <c:pt idx="81">
                  <c:v>1832</c:v>
                </c:pt>
                <c:pt idx="82">
                  <c:v>1833</c:v>
                </c:pt>
                <c:pt idx="83">
                  <c:v>1834</c:v>
                </c:pt>
                <c:pt idx="84">
                  <c:v>1835</c:v>
                </c:pt>
                <c:pt idx="85">
                  <c:v>1836</c:v>
                </c:pt>
                <c:pt idx="86">
                  <c:v>1837</c:v>
                </c:pt>
                <c:pt idx="87">
                  <c:v>1838</c:v>
                </c:pt>
                <c:pt idx="88">
                  <c:v>1839</c:v>
                </c:pt>
                <c:pt idx="89">
                  <c:v>1840</c:v>
                </c:pt>
                <c:pt idx="90">
                  <c:v>1841</c:v>
                </c:pt>
                <c:pt idx="91">
                  <c:v>1842</c:v>
                </c:pt>
                <c:pt idx="92">
                  <c:v>1843</c:v>
                </c:pt>
                <c:pt idx="93">
                  <c:v>1844</c:v>
                </c:pt>
                <c:pt idx="94">
                  <c:v>1845</c:v>
                </c:pt>
                <c:pt idx="95">
                  <c:v>1846</c:v>
                </c:pt>
                <c:pt idx="96">
                  <c:v>1847</c:v>
                </c:pt>
                <c:pt idx="97">
                  <c:v>1848</c:v>
                </c:pt>
                <c:pt idx="98">
                  <c:v>1849</c:v>
                </c:pt>
                <c:pt idx="99">
                  <c:v>1850</c:v>
                </c:pt>
                <c:pt idx="100">
                  <c:v>1851</c:v>
                </c:pt>
                <c:pt idx="101">
                  <c:v>1852</c:v>
                </c:pt>
                <c:pt idx="102">
                  <c:v>1853</c:v>
                </c:pt>
                <c:pt idx="103">
                  <c:v>1854</c:v>
                </c:pt>
                <c:pt idx="104">
                  <c:v>1855</c:v>
                </c:pt>
                <c:pt idx="105">
                  <c:v>1856</c:v>
                </c:pt>
                <c:pt idx="106">
                  <c:v>1857</c:v>
                </c:pt>
                <c:pt idx="107">
                  <c:v>1858</c:v>
                </c:pt>
                <c:pt idx="108">
                  <c:v>1859</c:v>
                </c:pt>
                <c:pt idx="109">
                  <c:v>1860</c:v>
                </c:pt>
                <c:pt idx="110">
                  <c:v>1861</c:v>
                </c:pt>
                <c:pt idx="111">
                  <c:v>1862</c:v>
                </c:pt>
                <c:pt idx="112">
                  <c:v>1863</c:v>
                </c:pt>
                <c:pt idx="113">
                  <c:v>1864</c:v>
                </c:pt>
                <c:pt idx="114">
                  <c:v>1865</c:v>
                </c:pt>
                <c:pt idx="115">
                  <c:v>1866</c:v>
                </c:pt>
                <c:pt idx="116">
                  <c:v>1867</c:v>
                </c:pt>
                <c:pt idx="117">
                  <c:v>1868</c:v>
                </c:pt>
                <c:pt idx="118">
                  <c:v>1869</c:v>
                </c:pt>
                <c:pt idx="119">
                  <c:v>1870</c:v>
                </c:pt>
                <c:pt idx="120">
                  <c:v>1871</c:v>
                </c:pt>
                <c:pt idx="121">
                  <c:v>1872</c:v>
                </c:pt>
                <c:pt idx="122">
                  <c:v>1873</c:v>
                </c:pt>
                <c:pt idx="123">
                  <c:v>1874</c:v>
                </c:pt>
                <c:pt idx="124">
                  <c:v>1875</c:v>
                </c:pt>
                <c:pt idx="125">
                  <c:v>1876</c:v>
                </c:pt>
                <c:pt idx="126">
                  <c:v>1877</c:v>
                </c:pt>
                <c:pt idx="127">
                  <c:v>1878</c:v>
                </c:pt>
                <c:pt idx="128">
                  <c:v>1879</c:v>
                </c:pt>
                <c:pt idx="129">
                  <c:v>1880</c:v>
                </c:pt>
                <c:pt idx="130">
                  <c:v>1881</c:v>
                </c:pt>
                <c:pt idx="131">
                  <c:v>1882</c:v>
                </c:pt>
                <c:pt idx="132">
                  <c:v>1883</c:v>
                </c:pt>
                <c:pt idx="133">
                  <c:v>1884</c:v>
                </c:pt>
                <c:pt idx="134">
                  <c:v>1885</c:v>
                </c:pt>
                <c:pt idx="135">
                  <c:v>1886</c:v>
                </c:pt>
                <c:pt idx="136">
                  <c:v>1887</c:v>
                </c:pt>
                <c:pt idx="137">
                  <c:v>1888</c:v>
                </c:pt>
                <c:pt idx="138">
                  <c:v>1889</c:v>
                </c:pt>
                <c:pt idx="139">
                  <c:v>1890</c:v>
                </c:pt>
                <c:pt idx="140">
                  <c:v>1891</c:v>
                </c:pt>
                <c:pt idx="141">
                  <c:v>1892</c:v>
                </c:pt>
                <c:pt idx="142">
                  <c:v>1893</c:v>
                </c:pt>
                <c:pt idx="143">
                  <c:v>1894</c:v>
                </c:pt>
                <c:pt idx="144">
                  <c:v>1895</c:v>
                </c:pt>
                <c:pt idx="145">
                  <c:v>1896</c:v>
                </c:pt>
                <c:pt idx="146">
                  <c:v>1897</c:v>
                </c:pt>
                <c:pt idx="147">
                  <c:v>1898</c:v>
                </c:pt>
                <c:pt idx="148">
                  <c:v>1899</c:v>
                </c:pt>
                <c:pt idx="149">
                  <c:v>1900</c:v>
                </c:pt>
                <c:pt idx="150">
                  <c:v>1901</c:v>
                </c:pt>
                <c:pt idx="151">
                  <c:v>1902</c:v>
                </c:pt>
                <c:pt idx="152">
                  <c:v>1903</c:v>
                </c:pt>
                <c:pt idx="153">
                  <c:v>1904</c:v>
                </c:pt>
                <c:pt idx="154">
                  <c:v>1905</c:v>
                </c:pt>
                <c:pt idx="155">
                  <c:v>1906</c:v>
                </c:pt>
                <c:pt idx="156">
                  <c:v>1907</c:v>
                </c:pt>
                <c:pt idx="157">
                  <c:v>1908</c:v>
                </c:pt>
                <c:pt idx="158">
                  <c:v>1909</c:v>
                </c:pt>
                <c:pt idx="159">
                  <c:v>1910</c:v>
                </c:pt>
                <c:pt idx="160">
                  <c:v>1911</c:v>
                </c:pt>
                <c:pt idx="161">
                  <c:v>1912</c:v>
                </c:pt>
                <c:pt idx="162">
                  <c:v>1913</c:v>
                </c:pt>
                <c:pt idx="163">
                  <c:v>1914</c:v>
                </c:pt>
                <c:pt idx="164">
                  <c:v>1915</c:v>
                </c:pt>
                <c:pt idx="165">
                  <c:v>1916</c:v>
                </c:pt>
                <c:pt idx="166">
                  <c:v>1917</c:v>
                </c:pt>
                <c:pt idx="167">
                  <c:v>1918</c:v>
                </c:pt>
                <c:pt idx="168">
                  <c:v>1919</c:v>
                </c:pt>
                <c:pt idx="169">
                  <c:v>1920</c:v>
                </c:pt>
                <c:pt idx="170">
                  <c:v>1921</c:v>
                </c:pt>
                <c:pt idx="171">
                  <c:v>1922</c:v>
                </c:pt>
                <c:pt idx="172">
                  <c:v>1923</c:v>
                </c:pt>
                <c:pt idx="173">
                  <c:v>1924</c:v>
                </c:pt>
                <c:pt idx="174">
                  <c:v>1925</c:v>
                </c:pt>
                <c:pt idx="175">
                  <c:v>1926</c:v>
                </c:pt>
                <c:pt idx="176">
                  <c:v>1927</c:v>
                </c:pt>
                <c:pt idx="177">
                  <c:v>1928</c:v>
                </c:pt>
                <c:pt idx="178">
                  <c:v>1929</c:v>
                </c:pt>
                <c:pt idx="179">
                  <c:v>1930</c:v>
                </c:pt>
                <c:pt idx="180">
                  <c:v>1931</c:v>
                </c:pt>
                <c:pt idx="181">
                  <c:v>1932</c:v>
                </c:pt>
                <c:pt idx="182">
                  <c:v>1933</c:v>
                </c:pt>
                <c:pt idx="183">
                  <c:v>1934</c:v>
                </c:pt>
                <c:pt idx="184">
                  <c:v>1935</c:v>
                </c:pt>
                <c:pt idx="185">
                  <c:v>1936</c:v>
                </c:pt>
                <c:pt idx="186">
                  <c:v>1937</c:v>
                </c:pt>
                <c:pt idx="187">
                  <c:v>1938</c:v>
                </c:pt>
                <c:pt idx="188">
                  <c:v>1939</c:v>
                </c:pt>
                <c:pt idx="189">
                  <c:v>1940</c:v>
                </c:pt>
                <c:pt idx="190">
                  <c:v>1941</c:v>
                </c:pt>
                <c:pt idx="191">
                  <c:v>1942</c:v>
                </c:pt>
                <c:pt idx="192">
                  <c:v>1943</c:v>
                </c:pt>
                <c:pt idx="193">
                  <c:v>1944</c:v>
                </c:pt>
                <c:pt idx="194">
                  <c:v>1945</c:v>
                </c:pt>
                <c:pt idx="195">
                  <c:v>1946</c:v>
                </c:pt>
                <c:pt idx="196">
                  <c:v>1947</c:v>
                </c:pt>
                <c:pt idx="197">
                  <c:v>1948</c:v>
                </c:pt>
                <c:pt idx="198">
                  <c:v>1949</c:v>
                </c:pt>
                <c:pt idx="199">
                  <c:v>1950</c:v>
                </c:pt>
                <c:pt idx="200">
                  <c:v>1951</c:v>
                </c:pt>
                <c:pt idx="201">
                  <c:v>1952</c:v>
                </c:pt>
                <c:pt idx="202">
                  <c:v>1953</c:v>
                </c:pt>
                <c:pt idx="203">
                  <c:v>1954</c:v>
                </c:pt>
                <c:pt idx="204">
                  <c:v>1955</c:v>
                </c:pt>
                <c:pt idx="205">
                  <c:v>1956</c:v>
                </c:pt>
                <c:pt idx="206">
                  <c:v>1957</c:v>
                </c:pt>
                <c:pt idx="207">
                  <c:v>1958</c:v>
                </c:pt>
                <c:pt idx="208">
                  <c:v>1959</c:v>
                </c:pt>
                <c:pt idx="209">
                  <c:v>1960</c:v>
                </c:pt>
                <c:pt idx="210">
                  <c:v>1961</c:v>
                </c:pt>
                <c:pt idx="211">
                  <c:v>1962</c:v>
                </c:pt>
                <c:pt idx="212">
                  <c:v>1963</c:v>
                </c:pt>
                <c:pt idx="213">
                  <c:v>1964</c:v>
                </c:pt>
                <c:pt idx="214">
                  <c:v>1965</c:v>
                </c:pt>
                <c:pt idx="215">
                  <c:v>1966</c:v>
                </c:pt>
                <c:pt idx="216">
                  <c:v>1967</c:v>
                </c:pt>
                <c:pt idx="217">
                  <c:v>1968</c:v>
                </c:pt>
                <c:pt idx="218">
                  <c:v>1969</c:v>
                </c:pt>
                <c:pt idx="219">
                  <c:v>1970</c:v>
                </c:pt>
                <c:pt idx="220">
                  <c:v>1971</c:v>
                </c:pt>
                <c:pt idx="221">
                  <c:v>1972</c:v>
                </c:pt>
                <c:pt idx="222">
                  <c:v>1973</c:v>
                </c:pt>
                <c:pt idx="223">
                  <c:v>1974</c:v>
                </c:pt>
                <c:pt idx="224">
                  <c:v>1975</c:v>
                </c:pt>
                <c:pt idx="225">
                  <c:v>1976</c:v>
                </c:pt>
                <c:pt idx="226">
                  <c:v>1977</c:v>
                </c:pt>
                <c:pt idx="227">
                  <c:v>1978</c:v>
                </c:pt>
                <c:pt idx="228">
                  <c:v>1979</c:v>
                </c:pt>
                <c:pt idx="229">
                  <c:v>1980</c:v>
                </c:pt>
                <c:pt idx="230">
                  <c:v>1981</c:v>
                </c:pt>
                <c:pt idx="231">
                  <c:v>1982</c:v>
                </c:pt>
                <c:pt idx="232">
                  <c:v>1983</c:v>
                </c:pt>
                <c:pt idx="233">
                  <c:v>1984</c:v>
                </c:pt>
                <c:pt idx="234">
                  <c:v>1985</c:v>
                </c:pt>
                <c:pt idx="235">
                  <c:v>1986</c:v>
                </c:pt>
                <c:pt idx="236">
                  <c:v>1987</c:v>
                </c:pt>
                <c:pt idx="237">
                  <c:v>1988</c:v>
                </c:pt>
                <c:pt idx="238">
                  <c:v>1989</c:v>
                </c:pt>
                <c:pt idx="239">
                  <c:v>1990</c:v>
                </c:pt>
                <c:pt idx="240">
                  <c:v>1991</c:v>
                </c:pt>
                <c:pt idx="241">
                  <c:v>1992</c:v>
                </c:pt>
                <c:pt idx="242">
                  <c:v>1993</c:v>
                </c:pt>
                <c:pt idx="243">
                  <c:v>1994</c:v>
                </c:pt>
                <c:pt idx="244">
                  <c:v>1995</c:v>
                </c:pt>
                <c:pt idx="245">
                  <c:v>1996</c:v>
                </c:pt>
                <c:pt idx="246">
                  <c:v>1997</c:v>
                </c:pt>
                <c:pt idx="247">
                  <c:v>1998</c:v>
                </c:pt>
                <c:pt idx="248">
                  <c:v>1999</c:v>
                </c:pt>
                <c:pt idx="249">
                  <c:v>2000</c:v>
                </c:pt>
                <c:pt idx="250">
                  <c:v>2001</c:v>
                </c:pt>
                <c:pt idx="251">
                  <c:v>2002</c:v>
                </c:pt>
                <c:pt idx="252">
                  <c:v>2003</c:v>
                </c:pt>
                <c:pt idx="253">
                  <c:v>2004</c:v>
                </c:pt>
                <c:pt idx="254">
                  <c:v>2005</c:v>
                </c:pt>
                <c:pt idx="255">
                  <c:v>2006</c:v>
                </c:pt>
                <c:pt idx="256">
                  <c:v>2007</c:v>
                </c:pt>
                <c:pt idx="257">
                  <c:v>2008</c:v>
                </c:pt>
                <c:pt idx="258">
                  <c:v>2009</c:v>
                </c:pt>
                <c:pt idx="259">
                  <c:v>2010</c:v>
                </c:pt>
                <c:pt idx="260">
                  <c:v>2011</c:v>
                </c:pt>
                <c:pt idx="261">
                  <c:v>2012</c:v>
                </c:pt>
                <c:pt idx="262">
                  <c:v>2013</c:v>
                </c:pt>
                <c:pt idx="263">
                  <c:v>2014</c:v>
                </c:pt>
              </c:numCache>
            </c:numRef>
          </c:xVal>
          <c:yVal>
            <c:numRef>
              <c:f>'CDIAC SUESS'!$B$6:$B$269</c:f>
              <c:numCache>
                <c:formatCode>General</c:formatCode>
                <c:ptCount val="26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8</c:v>
                </c:pt>
                <c:pt idx="50">
                  <c:v>8</c:v>
                </c:pt>
                <c:pt idx="51">
                  <c:v>10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14</c:v>
                </c:pt>
                <c:pt idx="71">
                  <c:v>15</c:v>
                </c:pt>
                <c:pt idx="72">
                  <c:v>16</c:v>
                </c:pt>
                <c:pt idx="73">
                  <c:v>16</c:v>
                </c:pt>
                <c:pt idx="74">
                  <c:v>17</c:v>
                </c:pt>
                <c:pt idx="75">
                  <c:v>17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24</c:v>
                </c:pt>
                <c:pt idx="80">
                  <c:v>23</c:v>
                </c:pt>
                <c:pt idx="81">
                  <c:v>23</c:v>
                </c:pt>
                <c:pt idx="82">
                  <c:v>24</c:v>
                </c:pt>
                <c:pt idx="83">
                  <c:v>24</c:v>
                </c:pt>
                <c:pt idx="84">
                  <c:v>25</c:v>
                </c:pt>
                <c:pt idx="85">
                  <c:v>29</c:v>
                </c:pt>
                <c:pt idx="86">
                  <c:v>29</c:v>
                </c:pt>
                <c:pt idx="87">
                  <c:v>30</c:v>
                </c:pt>
                <c:pt idx="88">
                  <c:v>31</c:v>
                </c:pt>
                <c:pt idx="89">
                  <c:v>33</c:v>
                </c:pt>
                <c:pt idx="90">
                  <c:v>34</c:v>
                </c:pt>
                <c:pt idx="91">
                  <c:v>36</c:v>
                </c:pt>
                <c:pt idx="92">
                  <c:v>37</c:v>
                </c:pt>
                <c:pt idx="93">
                  <c:v>39</c:v>
                </c:pt>
                <c:pt idx="94">
                  <c:v>43</c:v>
                </c:pt>
                <c:pt idx="95">
                  <c:v>43</c:v>
                </c:pt>
                <c:pt idx="96">
                  <c:v>46</c:v>
                </c:pt>
                <c:pt idx="97">
                  <c:v>47</c:v>
                </c:pt>
                <c:pt idx="98">
                  <c:v>50</c:v>
                </c:pt>
                <c:pt idx="99">
                  <c:v>54</c:v>
                </c:pt>
                <c:pt idx="100">
                  <c:v>54</c:v>
                </c:pt>
                <c:pt idx="101">
                  <c:v>57</c:v>
                </c:pt>
                <c:pt idx="102">
                  <c:v>59</c:v>
                </c:pt>
                <c:pt idx="103">
                  <c:v>69</c:v>
                </c:pt>
                <c:pt idx="104">
                  <c:v>71</c:v>
                </c:pt>
                <c:pt idx="105">
                  <c:v>76</c:v>
                </c:pt>
                <c:pt idx="106">
                  <c:v>77</c:v>
                </c:pt>
                <c:pt idx="107">
                  <c:v>78</c:v>
                </c:pt>
                <c:pt idx="108">
                  <c:v>83</c:v>
                </c:pt>
                <c:pt idx="109">
                  <c:v>91</c:v>
                </c:pt>
                <c:pt idx="110">
                  <c:v>95</c:v>
                </c:pt>
                <c:pt idx="111">
                  <c:v>97</c:v>
                </c:pt>
                <c:pt idx="112">
                  <c:v>104</c:v>
                </c:pt>
                <c:pt idx="113">
                  <c:v>112</c:v>
                </c:pt>
                <c:pt idx="114">
                  <c:v>119</c:v>
                </c:pt>
                <c:pt idx="115">
                  <c:v>122</c:v>
                </c:pt>
                <c:pt idx="116">
                  <c:v>130</c:v>
                </c:pt>
                <c:pt idx="117">
                  <c:v>135</c:v>
                </c:pt>
                <c:pt idx="118">
                  <c:v>142</c:v>
                </c:pt>
                <c:pt idx="119">
                  <c:v>147</c:v>
                </c:pt>
                <c:pt idx="120">
                  <c:v>156</c:v>
                </c:pt>
                <c:pt idx="121">
                  <c:v>173</c:v>
                </c:pt>
                <c:pt idx="122">
                  <c:v>184</c:v>
                </c:pt>
                <c:pt idx="123">
                  <c:v>174</c:v>
                </c:pt>
                <c:pt idx="124">
                  <c:v>188</c:v>
                </c:pt>
                <c:pt idx="125">
                  <c:v>191</c:v>
                </c:pt>
                <c:pt idx="126">
                  <c:v>194</c:v>
                </c:pt>
                <c:pt idx="127">
                  <c:v>196</c:v>
                </c:pt>
                <c:pt idx="128">
                  <c:v>210</c:v>
                </c:pt>
                <c:pt idx="129">
                  <c:v>236</c:v>
                </c:pt>
                <c:pt idx="130">
                  <c:v>243</c:v>
                </c:pt>
                <c:pt idx="131">
                  <c:v>256</c:v>
                </c:pt>
                <c:pt idx="132">
                  <c:v>272</c:v>
                </c:pt>
                <c:pt idx="133">
                  <c:v>275</c:v>
                </c:pt>
                <c:pt idx="134">
                  <c:v>277</c:v>
                </c:pt>
                <c:pt idx="135">
                  <c:v>281</c:v>
                </c:pt>
                <c:pt idx="136">
                  <c:v>295</c:v>
                </c:pt>
                <c:pt idx="137">
                  <c:v>327</c:v>
                </c:pt>
                <c:pt idx="138">
                  <c:v>327</c:v>
                </c:pt>
                <c:pt idx="139">
                  <c:v>356</c:v>
                </c:pt>
                <c:pt idx="140">
                  <c:v>372</c:v>
                </c:pt>
                <c:pt idx="141">
                  <c:v>374</c:v>
                </c:pt>
                <c:pt idx="142">
                  <c:v>370</c:v>
                </c:pt>
                <c:pt idx="143">
                  <c:v>383</c:v>
                </c:pt>
                <c:pt idx="144">
                  <c:v>406</c:v>
                </c:pt>
                <c:pt idx="145">
                  <c:v>419</c:v>
                </c:pt>
                <c:pt idx="146">
                  <c:v>440</c:v>
                </c:pt>
                <c:pt idx="147">
                  <c:v>465</c:v>
                </c:pt>
                <c:pt idx="148">
                  <c:v>507</c:v>
                </c:pt>
                <c:pt idx="149">
                  <c:v>534</c:v>
                </c:pt>
                <c:pt idx="150">
                  <c:v>552</c:v>
                </c:pt>
                <c:pt idx="151">
                  <c:v>566</c:v>
                </c:pt>
                <c:pt idx="152">
                  <c:v>617</c:v>
                </c:pt>
                <c:pt idx="153">
                  <c:v>624</c:v>
                </c:pt>
                <c:pt idx="154">
                  <c:v>663</c:v>
                </c:pt>
                <c:pt idx="155">
                  <c:v>707</c:v>
                </c:pt>
                <c:pt idx="156">
                  <c:v>784</c:v>
                </c:pt>
                <c:pt idx="157">
                  <c:v>750</c:v>
                </c:pt>
                <c:pt idx="158">
                  <c:v>785</c:v>
                </c:pt>
                <c:pt idx="159">
                  <c:v>819</c:v>
                </c:pt>
                <c:pt idx="160">
                  <c:v>836</c:v>
                </c:pt>
                <c:pt idx="161">
                  <c:v>879</c:v>
                </c:pt>
                <c:pt idx="162">
                  <c:v>943</c:v>
                </c:pt>
                <c:pt idx="163">
                  <c:v>850</c:v>
                </c:pt>
                <c:pt idx="164">
                  <c:v>838</c:v>
                </c:pt>
                <c:pt idx="165">
                  <c:v>901</c:v>
                </c:pt>
                <c:pt idx="166">
                  <c:v>955</c:v>
                </c:pt>
                <c:pt idx="167">
                  <c:v>936</c:v>
                </c:pt>
                <c:pt idx="168">
                  <c:v>806</c:v>
                </c:pt>
                <c:pt idx="169">
                  <c:v>932</c:v>
                </c:pt>
                <c:pt idx="170">
                  <c:v>803</c:v>
                </c:pt>
                <c:pt idx="171">
                  <c:v>845</c:v>
                </c:pt>
                <c:pt idx="172">
                  <c:v>970</c:v>
                </c:pt>
                <c:pt idx="173">
                  <c:v>963</c:v>
                </c:pt>
                <c:pt idx="174">
                  <c:v>975</c:v>
                </c:pt>
                <c:pt idx="175">
                  <c:v>983</c:v>
                </c:pt>
                <c:pt idx="176">
                  <c:v>1062</c:v>
                </c:pt>
                <c:pt idx="177">
                  <c:v>1065</c:v>
                </c:pt>
                <c:pt idx="178">
                  <c:v>1145</c:v>
                </c:pt>
                <c:pt idx="179">
                  <c:v>1053</c:v>
                </c:pt>
                <c:pt idx="180">
                  <c:v>940</c:v>
                </c:pt>
                <c:pt idx="181">
                  <c:v>847</c:v>
                </c:pt>
                <c:pt idx="182">
                  <c:v>893</c:v>
                </c:pt>
                <c:pt idx="183">
                  <c:v>973</c:v>
                </c:pt>
                <c:pt idx="184">
                  <c:v>1027</c:v>
                </c:pt>
                <c:pt idx="185">
                  <c:v>1130</c:v>
                </c:pt>
                <c:pt idx="186">
                  <c:v>1209</c:v>
                </c:pt>
                <c:pt idx="187">
                  <c:v>1142</c:v>
                </c:pt>
                <c:pt idx="188">
                  <c:v>1192</c:v>
                </c:pt>
                <c:pt idx="189">
                  <c:v>1299</c:v>
                </c:pt>
                <c:pt idx="190">
                  <c:v>1334</c:v>
                </c:pt>
                <c:pt idx="191">
                  <c:v>1342</c:v>
                </c:pt>
                <c:pt idx="192">
                  <c:v>1391</c:v>
                </c:pt>
                <c:pt idx="193">
                  <c:v>1383</c:v>
                </c:pt>
                <c:pt idx="194">
                  <c:v>1160</c:v>
                </c:pt>
                <c:pt idx="195">
                  <c:v>1238</c:v>
                </c:pt>
                <c:pt idx="196">
                  <c:v>1392</c:v>
                </c:pt>
                <c:pt idx="197">
                  <c:v>1469</c:v>
                </c:pt>
                <c:pt idx="198">
                  <c:v>1419</c:v>
                </c:pt>
                <c:pt idx="199">
                  <c:v>1630</c:v>
                </c:pt>
                <c:pt idx="200">
                  <c:v>1767</c:v>
                </c:pt>
                <c:pt idx="201">
                  <c:v>1795</c:v>
                </c:pt>
                <c:pt idx="202">
                  <c:v>1841</c:v>
                </c:pt>
                <c:pt idx="203">
                  <c:v>1865</c:v>
                </c:pt>
                <c:pt idx="204">
                  <c:v>2042</c:v>
                </c:pt>
                <c:pt idx="205">
                  <c:v>2177</c:v>
                </c:pt>
                <c:pt idx="206">
                  <c:v>2270</c:v>
                </c:pt>
                <c:pt idx="207">
                  <c:v>2330</c:v>
                </c:pt>
                <c:pt idx="208">
                  <c:v>2454</c:v>
                </c:pt>
                <c:pt idx="209">
                  <c:v>2569</c:v>
                </c:pt>
                <c:pt idx="210">
                  <c:v>2580</c:v>
                </c:pt>
                <c:pt idx="211">
                  <c:v>2686</c:v>
                </c:pt>
                <c:pt idx="212">
                  <c:v>2833</c:v>
                </c:pt>
                <c:pt idx="213">
                  <c:v>2995</c:v>
                </c:pt>
                <c:pt idx="214">
                  <c:v>3130</c:v>
                </c:pt>
                <c:pt idx="215">
                  <c:v>3288</c:v>
                </c:pt>
                <c:pt idx="216">
                  <c:v>3393</c:v>
                </c:pt>
                <c:pt idx="217">
                  <c:v>3566</c:v>
                </c:pt>
                <c:pt idx="218">
                  <c:v>3780</c:v>
                </c:pt>
                <c:pt idx="219">
                  <c:v>4053</c:v>
                </c:pt>
                <c:pt idx="220">
                  <c:v>4208</c:v>
                </c:pt>
                <c:pt idx="221">
                  <c:v>4376</c:v>
                </c:pt>
                <c:pt idx="222">
                  <c:v>4614</c:v>
                </c:pt>
                <c:pt idx="223">
                  <c:v>4623</c:v>
                </c:pt>
                <c:pt idx="224">
                  <c:v>4596</c:v>
                </c:pt>
                <c:pt idx="225">
                  <c:v>4864</c:v>
                </c:pt>
                <c:pt idx="226">
                  <c:v>5016</c:v>
                </c:pt>
                <c:pt idx="227">
                  <c:v>5074</c:v>
                </c:pt>
                <c:pt idx="228">
                  <c:v>5357</c:v>
                </c:pt>
                <c:pt idx="229">
                  <c:v>5301</c:v>
                </c:pt>
                <c:pt idx="230">
                  <c:v>5138</c:v>
                </c:pt>
                <c:pt idx="231">
                  <c:v>5094</c:v>
                </c:pt>
                <c:pt idx="232">
                  <c:v>5075</c:v>
                </c:pt>
                <c:pt idx="233">
                  <c:v>5258</c:v>
                </c:pt>
                <c:pt idx="234">
                  <c:v>5417</c:v>
                </c:pt>
                <c:pt idx="235">
                  <c:v>5583</c:v>
                </c:pt>
                <c:pt idx="236">
                  <c:v>5725</c:v>
                </c:pt>
                <c:pt idx="237">
                  <c:v>5936</c:v>
                </c:pt>
                <c:pt idx="238">
                  <c:v>6066</c:v>
                </c:pt>
                <c:pt idx="239">
                  <c:v>6074</c:v>
                </c:pt>
                <c:pt idx="240">
                  <c:v>6142</c:v>
                </c:pt>
                <c:pt idx="241">
                  <c:v>6078</c:v>
                </c:pt>
                <c:pt idx="242">
                  <c:v>6070</c:v>
                </c:pt>
                <c:pt idx="243">
                  <c:v>6174</c:v>
                </c:pt>
                <c:pt idx="244">
                  <c:v>6305</c:v>
                </c:pt>
                <c:pt idx="245">
                  <c:v>6448</c:v>
                </c:pt>
                <c:pt idx="246">
                  <c:v>6556</c:v>
                </c:pt>
                <c:pt idx="247">
                  <c:v>6576</c:v>
                </c:pt>
                <c:pt idx="248">
                  <c:v>6561</c:v>
                </c:pt>
                <c:pt idx="249">
                  <c:v>6733</c:v>
                </c:pt>
                <c:pt idx="250">
                  <c:v>6893</c:v>
                </c:pt>
                <c:pt idx="251">
                  <c:v>6994</c:v>
                </c:pt>
                <c:pt idx="252">
                  <c:v>7376</c:v>
                </c:pt>
                <c:pt idx="253">
                  <c:v>7743</c:v>
                </c:pt>
                <c:pt idx="254">
                  <c:v>8042</c:v>
                </c:pt>
                <c:pt idx="255">
                  <c:v>8336</c:v>
                </c:pt>
                <c:pt idx="256">
                  <c:v>8503</c:v>
                </c:pt>
                <c:pt idx="257">
                  <c:v>8776</c:v>
                </c:pt>
                <c:pt idx="258">
                  <c:v>8697</c:v>
                </c:pt>
                <c:pt idx="259">
                  <c:v>9128</c:v>
                </c:pt>
                <c:pt idx="260">
                  <c:v>9503</c:v>
                </c:pt>
                <c:pt idx="261">
                  <c:v>9673</c:v>
                </c:pt>
                <c:pt idx="262">
                  <c:v>9773</c:v>
                </c:pt>
                <c:pt idx="263">
                  <c:v>9855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'CDIAC SUESS'!$C$5</c:f>
              <c:strCache>
                <c:ptCount val="1"/>
                <c:pt idx="0">
                  <c:v>Cumul (GTC)</c:v>
                </c:pt>
              </c:strCache>
            </c:strRef>
          </c:tx>
          <c:marker>
            <c:symbol val="none"/>
          </c:marker>
          <c:xVal>
            <c:numRef>
              <c:f>'CDIAC SUESS'!$A$6:$A$269</c:f>
              <c:numCache>
                <c:formatCode>General</c:formatCode>
                <c:ptCount val="264"/>
                <c:pt idx="0">
                  <c:v>1751</c:v>
                </c:pt>
                <c:pt idx="1">
                  <c:v>1752</c:v>
                </c:pt>
                <c:pt idx="2">
                  <c:v>1753</c:v>
                </c:pt>
                <c:pt idx="3">
                  <c:v>1754</c:v>
                </c:pt>
                <c:pt idx="4">
                  <c:v>1755</c:v>
                </c:pt>
                <c:pt idx="5">
                  <c:v>1756</c:v>
                </c:pt>
                <c:pt idx="6">
                  <c:v>1757</c:v>
                </c:pt>
                <c:pt idx="7">
                  <c:v>1758</c:v>
                </c:pt>
                <c:pt idx="8">
                  <c:v>1759</c:v>
                </c:pt>
                <c:pt idx="9">
                  <c:v>1760</c:v>
                </c:pt>
                <c:pt idx="10">
                  <c:v>1761</c:v>
                </c:pt>
                <c:pt idx="11">
                  <c:v>1762</c:v>
                </c:pt>
                <c:pt idx="12">
                  <c:v>1763</c:v>
                </c:pt>
                <c:pt idx="13">
                  <c:v>1764</c:v>
                </c:pt>
                <c:pt idx="14">
                  <c:v>1765</c:v>
                </c:pt>
                <c:pt idx="15">
                  <c:v>1766</c:v>
                </c:pt>
                <c:pt idx="16">
                  <c:v>1767</c:v>
                </c:pt>
                <c:pt idx="17">
                  <c:v>1768</c:v>
                </c:pt>
                <c:pt idx="18">
                  <c:v>1769</c:v>
                </c:pt>
                <c:pt idx="19">
                  <c:v>1770</c:v>
                </c:pt>
                <c:pt idx="20">
                  <c:v>1771</c:v>
                </c:pt>
                <c:pt idx="21">
                  <c:v>1772</c:v>
                </c:pt>
                <c:pt idx="22">
                  <c:v>1773</c:v>
                </c:pt>
                <c:pt idx="23">
                  <c:v>1774</c:v>
                </c:pt>
                <c:pt idx="24">
                  <c:v>1775</c:v>
                </c:pt>
                <c:pt idx="25">
                  <c:v>1776</c:v>
                </c:pt>
                <c:pt idx="26">
                  <c:v>1777</c:v>
                </c:pt>
                <c:pt idx="27">
                  <c:v>1778</c:v>
                </c:pt>
                <c:pt idx="28">
                  <c:v>1779</c:v>
                </c:pt>
                <c:pt idx="29">
                  <c:v>1780</c:v>
                </c:pt>
                <c:pt idx="30">
                  <c:v>1781</c:v>
                </c:pt>
                <c:pt idx="31">
                  <c:v>1782</c:v>
                </c:pt>
                <c:pt idx="32">
                  <c:v>1783</c:v>
                </c:pt>
                <c:pt idx="33">
                  <c:v>1784</c:v>
                </c:pt>
                <c:pt idx="34">
                  <c:v>1785</c:v>
                </c:pt>
                <c:pt idx="35">
                  <c:v>1786</c:v>
                </c:pt>
                <c:pt idx="36">
                  <c:v>1787</c:v>
                </c:pt>
                <c:pt idx="37">
                  <c:v>1788</c:v>
                </c:pt>
                <c:pt idx="38">
                  <c:v>1789</c:v>
                </c:pt>
                <c:pt idx="39">
                  <c:v>1790</c:v>
                </c:pt>
                <c:pt idx="40">
                  <c:v>1791</c:v>
                </c:pt>
                <c:pt idx="41">
                  <c:v>1792</c:v>
                </c:pt>
                <c:pt idx="42">
                  <c:v>1793</c:v>
                </c:pt>
                <c:pt idx="43">
                  <c:v>1794</c:v>
                </c:pt>
                <c:pt idx="44">
                  <c:v>1795</c:v>
                </c:pt>
                <c:pt idx="45">
                  <c:v>1796</c:v>
                </c:pt>
                <c:pt idx="46">
                  <c:v>1797</c:v>
                </c:pt>
                <c:pt idx="47">
                  <c:v>1798</c:v>
                </c:pt>
                <c:pt idx="48">
                  <c:v>1799</c:v>
                </c:pt>
                <c:pt idx="49">
                  <c:v>1800</c:v>
                </c:pt>
                <c:pt idx="50">
                  <c:v>1801</c:v>
                </c:pt>
                <c:pt idx="51">
                  <c:v>1802</c:v>
                </c:pt>
                <c:pt idx="52">
                  <c:v>1803</c:v>
                </c:pt>
                <c:pt idx="53">
                  <c:v>1804</c:v>
                </c:pt>
                <c:pt idx="54">
                  <c:v>1805</c:v>
                </c:pt>
                <c:pt idx="55">
                  <c:v>1806</c:v>
                </c:pt>
                <c:pt idx="56">
                  <c:v>1807</c:v>
                </c:pt>
                <c:pt idx="57">
                  <c:v>1808</c:v>
                </c:pt>
                <c:pt idx="58">
                  <c:v>1809</c:v>
                </c:pt>
                <c:pt idx="59">
                  <c:v>1810</c:v>
                </c:pt>
                <c:pt idx="60">
                  <c:v>1811</c:v>
                </c:pt>
                <c:pt idx="61">
                  <c:v>1812</c:v>
                </c:pt>
                <c:pt idx="62">
                  <c:v>1813</c:v>
                </c:pt>
                <c:pt idx="63">
                  <c:v>1814</c:v>
                </c:pt>
                <c:pt idx="64">
                  <c:v>1815</c:v>
                </c:pt>
                <c:pt idx="65">
                  <c:v>1816</c:v>
                </c:pt>
                <c:pt idx="66">
                  <c:v>1817</c:v>
                </c:pt>
                <c:pt idx="67">
                  <c:v>1818</c:v>
                </c:pt>
                <c:pt idx="68">
                  <c:v>1819</c:v>
                </c:pt>
                <c:pt idx="69">
                  <c:v>1820</c:v>
                </c:pt>
                <c:pt idx="70">
                  <c:v>1821</c:v>
                </c:pt>
                <c:pt idx="71">
                  <c:v>1822</c:v>
                </c:pt>
                <c:pt idx="72">
                  <c:v>1823</c:v>
                </c:pt>
                <c:pt idx="73">
                  <c:v>1824</c:v>
                </c:pt>
                <c:pt idx="74">
                  <c:v>1825</c:v>
                </c:pt>
                <c:pt idx="75">
                  <c:v>1826</c:v>
                </c:pt>
                <c:pt idx="76">
                  <c:v>1827</c:v>
                </c:pt>
                <c:pt idx="77">
                  <c:v>1828</c:v>
                </c:pt>
                <c:pt idx="78">
                  <c:v>1829</c:v>
                </c:pt>
                <c:pt idx="79">
                  <c:v>1830</c:v>
                </c:pt>
                <c:pt idx="80">
                  <c:v>1831</c:v>
                </c:pt>
                <c:pt idx="81">
                  <c:v>1832</c:v>
                </c:pt>
                <c:pt idx="82">
                  <c:v>1833</c:v>
                </c:pt>
                <c:pt idx="83">
                  <c:v>1834</c:v>
                </c:pt>
                <c:pt idx="84">
                  <c:v>1835</c:v>
                </c:pt>
                <c:pt idx="85">
                  <c:v>1836</c:v>
                </c:pt>
                <c:pt idx="86">
                  <c:v>1837</c:v>
                </c:pt>
                <c:pt idx="87">
                  <c:v>1838</c:v>
                </c:pt>
                <c:pt idx="88">
                  <c:v>1839</c:v>
                </c:pt>
                <c:pt idx="89">
                  <c:v>1840</c:v>
                </c:pt>
                <c:pt idx="90">
                  <c:v>1841</c:v>
                </c:pt>
                <c:pt idx="91">
                  <c:v>1842</c:v>
                </c:pt>
                <c:pt idx="92">
                  <c:v>1843</c:v>
                </c:pt>
                <c:pt idx="93">
                  <c:v>1844</c:v>
                </c:pt>
                <c:pt idx="94">
                  <c:v>1845</c:v>
                </c:pt>
                <c:pt idx="95">
                  <c:v>1846</c:v>
                </c:pt>
                <c:pt idx="96">
                  <c:v>1847</c:v>
                </c:pt>
                <c:pt idx="97">
                  <c:v>1848</c:v>
                </c:pt>
                <c:pt idx="98">
                  <c:v>1849</c:v>
                </c:pt>
                <c:pt idx="99">
                  <c:v>1850</c:v>
                </c:pt>
                <c:pt idx="100">
                  <c:v>1851</c:v>
                </c:pt>
                <c:pt idx="101">
                  <c:v>1852</c:v>
                </c:pt>
                <c:pt idx="102">
                  <c:v>1853</c:v>
                </c:pt>
                <c:pt idx="103">
                  <c:v>1854</c:v>
                </c:pt>
                <c:pt idx="104">
                  <c:v>1855</c:v>
                </c:pt>
                <c:pt idx="105">
                  <c:v>1856</c:v>
                </c:pt>
                <c:pt idx="106">
                  <c:v>1857</c:v>
                </c:pt>
                <c:pt idx="107">
                  <c:v>1858</c:v>
                </c:pt>
                <c:pt idx="108">
                  <c:v>1859</c:v>
                </c:pt>
                <c:pt idx="109">
                  <c:v>1860</c:v>
                </c:pt>
                <c:pt idx="110">
                  <c:v>1861</c:v>
                </c:pt>
                <c:pt idx="111">
                  <c:v>1862</c:v>
                </c:pt>
                <c:pt idx="112">
                  <c:v>1863</c:v>
                </c:pt>
                <c:pt idx="113">
                  <c:v>1864</c:v>
                </c:pt>
                <c:pt idx="114">
                  <c:v>1865</c:v>
                </c:pt>
                <c:pt idx="115">
                  <c:v>1866</c:v>
                </c:pt>
                <c:pt idx="116">
                  <c:v>1867</c:v>
                </c:pt>
                <c:pt idx="117">
                  <c:v>1868</c:v>
                </c:pt>
                <c:pt idx="118">
                  <c:v>1869</c:v>
                </c:pt>
                <c:pt idx="119">
                  <c:v>1870</c:v>
                </c:pt>
                <c:pt idx="120">
                  <c:v>1871</c:v>
                </c:pt>
                <c:pt idx="121">
                  <c:v>1872</c:v>
                </c:pt>
                <c:pt idx="122">
                  <c:v>1873</c:v>
                </c:pt>
                <c:pt idx="123">
                  <c:v>1874</c:v>
                </c:pt>
                <c:pt idx="124">
                  <c:v>1875</c:v>
                </c:pt>
                <c:pt idx="125">
                  <c:v>1876</c:v>
                </c:pt>
                <c:pt idx="126">
                  <c:v>1877</c:v>
                </c:pt>
                <c:pt idx="127">
                  <c:v>1878</c:v>
                </c:pt>
                <c:pt idx="128">
                  <c:v>1879</c:v>
                </c:pt>
                <c:pt idx="129">
                  <c:v>1880</c:v>
                </c:pt>
                <c:pt idx="130">
                  <c:v>1881</c:v>
                </c:pt>
                <c:pt idx="131">
                  <c:v>1882</c:v>
                </c:pt>
                <c:pt idx="132">
                  <c:v>1883</c:v>
                </c:pt>
                <c:pt idx="133">
                  <c:v>1884</c:v>
                </c:pt>
                <c:pt idx="134">
                  <c:v>1885</c:v>
                </c:pt>
                <c:pt idx="135">
                  <c:v>1886</c:v>
                </c:pt>
                <c:pt idx="136">
                  <c:v>1887</c:v>
                </c:pt>
                <c:pt idx="137">
                  <c:v>1888</c:v>
                </c:pt>
                <c:pt idx="138">
                  <c:v>1889</c:v>
                </c:pt>
                <c:pt idx="139">
                  <c:v>1890</c:v>
                </c:pt>
                <c:pt idx="140">
                  <c:v>1891</c:v>
                </c:pt>
                <c:pt idx="141">
                  <c:v>1892</c:v>
                </c:pt>
                <c:pt idx="142">
                  <c:v>1893</c:v>
                </c:pt>
                <c:pt idx="143">
                  <c:v>1894</c:v>
                </c:pt>
                <c:pt idx="144">
                  <c:v>1895</c:v>
                </c:pt>
                <c:pt idx="145">
                  <c:v>1896</c:v>
                </c:pt>
                <c:pt idx="146">
                  <c:v>1897</c:v>
                </c:pt>
                <c:pt idx="147">
                  <c:v>1898</c:v>
                </c:pt>
                <c:pt idx="148">
                  <c:v>1899</c:v>
                </c:pt>
                <c:pt idx="149">
                  <c:v>1900</c:v>
                </c:pt>
                <c:pt idx="150">
                  <c:v>1901</c:v>
                </c:pt>
                <c:pt idx="151">
                  <c:v>1902</c:v>
                </c:pt>
                <c:pt idx="152">
                  <c:v>1903</c:v>
                </c:pt>
                <c:pt idx="153">
                  <c:v>1904</c:v>
                </c:pt>
                <c:pt idx="154">
                  <c:v>1905</c:v>
                </c:pt>
                <c:pt idx="155">
                  <c:v>1906</c:v>
                </c:pt>
                <c:pt idx="156">
                  <c:v>1907</c:v>
                </c:pt>
                <c:pt idx="157">
                  <c:v>1908</c:v>
                </c:pt>
                <c:pt idx="158">
                  <c:v>1909</c:v>
                </c:pt>
                <c:pt idx="159">
                  <c:v>1910</c:v>
                </c:pt>
                <c:pt idx="160">
                  <c:v>1911</c:v>
                </c:pt>
                <c:pt idx="161">
                  <c:v>1912</c:v>
                </c:pt>
                <c:pt idx="162">
                  <c:v>1913</c:v>
                </c:pt>
                <c:pt idx="163">
                  <c:v>1914</c:v>
                </c:pt>
                <c:pt idx="164">
                  <c:v>1915</c:v>
                </c:pt>
                <c:pt idx="165">
                  <c:v>1916</c:v>
                </c:pt>
                <c:pt idx="166">
                  <c:v>1917</c:v>
                </c:pt>
                <c:pt idx="167">
                  <c:v>1918</c:v>
                </c:pt>
                <c:pt idx="168">
                  <c:v>1919</c:v>
                </c:pt>
                <c:pt idx="169">
                  <c:v>1920</c:v>
                </c:pt>
                <c:pt idx="170">
                  <c:v>1921</c:v>
                </c:pt>
                <c:pt idx="171">
                  <c:v>1922</c:v>
                </c:pt>
                <c:pt idx="172">
                  <c:v>1923</c:v>
                </c:pt>
                <c:pt idx="173">
                  <c:v>1924</c:v>
                </c:pt>
                <c:pt idx="174">
                  <c:v>1925</c:v>
                </c:pt>
                <c:pt idx="175">
                  <c:v>1926</c:v>
                </c:pt>
                <c:pt idx="176">
                  <c:v>1927</c:v>
                </c:pt>
                <c:pt idx="177">
                  <c:v>1928</c:v>
                </c:pt>
                <c:pt idx="178">
                  <c:v>1929</c:v>
                </c:pt>
                <c:pt idx="179">
                  <c:v>1930</c:v>
                </c:pt>
                <c:pt idx="180">
                  <c:v>1931</c:v>
                </c:pt>
                <c:pt idx="181">
                  <c:v>1932</c:v>
                </c:pt>
                <c:pt idx="182">
                  <c:v>1933</c:v>
                </c:pt>
                <c:pt idx="183">
                  <c:v>1934</c:v>
                </c:pt>
                <c:pt idx="184">
                  <c:v>1935</c:v>
                </c:pt>
                <c:pt idx="185">
                  <c:v>1936</c:v>
                </c:pt>
                <c:pt idx="186">
                  <c:v>1937</c:v>
                </c:pt>
                <c:pt idx="187">
                  <c:v>1938</c:v>
                </c:pt>
                <c:pt idx="188">
                  <c:v>1939</c:v>
                </c:pt>
                <c:pt idx="189">
                  <c:v>1940</c:v>
                </c:pt>
                <c:pt idx="190">
                  <c:v>1941</c:v>
                </c:pt>
                <c:pt idx="191">
                  <c:v>1942</c:v>
                </c:pt>
                <c:pt idx="192">
                  <c:v>1943</c:v>
                </c:pt>
                <c:pt idx="193">
                  <c:v>1944</c:v>
                </c:pt>
                <c:pt idx="194">
                  <c:v>1945</c:v>
                </c:pt>
                <c:pt idx="195">
                  <c:v>1946</c:v>
                </c:pt>
                <c:pt idx="196">
                  <c:v>1947</c:v>
                </c:pt>
                <c:pt idx="197">
                  <c:v>1948</c:v>
                </c:pt>
                <c:pt idx="198">
                  <c:v>1949</c:v>
                </c:pt>
                <c:pt idx="199">
                  <c:v>1950</c:v>
                </c:pt>
                <c:pt idx="200">
                  <c:v>1951</c:v>
                </c:pt>
                <c:pt idx="201">
                  <c:v>1952</c:v>
                </c:pt>
                <c:pt idx="202">
                  <c:v>1953</c:v>
                </c:pt>
                <c:pt idx="203">
                  <c:v>1954</c:v>
                </c:pt>
                <c:pt idx="204">
                  <c:v>1955</c:v>
                </c:pt>
                <c:pt idx="205">
                  <c:v>1956</c:v>
                </c:pt>
                <c:pt idx="206">
                  <c:v>1957</c:v>
                </c:pt>
                <c:pt idx="207">
                  <c:v>1958</c:v>
                </c:pt>
                <c:pt idx="208">
                  <c:v>1959</c:v>
                </c:pt>
                <c:pt idx="209">
                  <c:v>1960</c:v>
                </c:pt>
                <c:pt idx="210">
                  <c:v>1961</c:v>
                </c:pt>
                <c:pt idx="211">
                  <c:v>1962</c:v>
                </c:pt>
                <c:pt idx="212">
                  <c:v>1963</c:v>
                </c:pt>
                <c:pt idx="213">
                  <c:v>1964</c:v>
                </c:pt>
                <c:pt idx="214">
                  <c:v>1965</c:v>
                </c:pt>
                <c:pt idx="215">
                  <c:v>1966</c:v>
                </c:pt>
                <c:pt idx="216">
                  <c:v>1967</c:v>
                </c:pt>
                <c:pt idx="217">
                  <c:v>1968</c:v>
                </c:pt>
                <c:pt idx="218">
                  <c:v>1969</c:v>
                </c:pt>
                <c:pt idx="219">
                  <c:v>1970</c:v>
                </c:pt>
                <c:pt idx="220">
                  <c:v>1971</c:v>
                </c:pt>
                <c:pt idx="221">
                  <c:v>1972</c:v>
                </c:pt>
                <c:pt idx="222">
                  <c:v>1973</c:v>
                </c:pt>
                <c:pt idx="223">
                  <c:v>1974</c:v>
                </c:pt>
                <c:pt idx="224">
                  <c:v>1975</c:v>
                </c:pt>
                <c:pt idx="225">
                  <c:v>1976</c:v>
                </c:pt>
                <c:pt idx="226">
                  <c:v>1977</c:v>
                </c:pt>
                <c:pt idx="227">
                  <c:v>1978</c:v>
                </c:pt>
                <c:pt idx="228">
                  <c:v>1979</c:v>
                </c:pt>
                <c:pt idx="229">
                  <c:v>1980</c:v>
                </c:pt>
                <c:pt idx="230">
                  <c:v>1981</c:v>
                </c:pt>
                <c:pt idx="231">
                  <c:v>1982</c:v>
                </c:pt>
                <c:pt idx="232">
                  <c:v>1983</c:v>
                </c:pt>
                <c:pt idx="233">
                  <c:v>1984</c:v>
                </c:pt>
                <c:pt idx="234">
                  <c:v>1985</c:v>
                </c:pt>
                <c:pt idx="235">
                  <c:v>1986</c:v>
                </c:pt>
                <c:pt idx="236">
                  <c:v>1987</c:v>
                </c:pt>
                <c:pt idx="237">
                  <c:v>1988</c:v>
                </c:pt>
                <c:pt idx="238">
                  <c:v>1989</c:v>
                </c:pt>
                <c:pt idx="239">
                  <c:v>1990</c:v>
                </c:pt>
                <c:pt idx="240">
                  <c:v>1991</c:v>
                </c:pt>
                <c:pt idx="241">
                  <c:v>1992</c:v>
                </c:pt>
                <c:pt idx="242">
                  <c:v>1993</c:v>
                </c:pt>
                <c:pt idx="243">
                  <c:v>1994</c:v>
                </c:pt>
                <c:pt idx="244">
                  <c:v>1995</c:v>
                </c:pt>
                <c:pt idx="245">
                  <c:v>1996</c:v>
                </c:pt>
                <c:pt idx="246">
                  <c:v>1997</c:v>
                </c:pt>
                <c:pt idx="247">
                  <c:v>1998</c:v>
                </c:pt>
                <c:pt idx="248">
                  <c:v>1999</c:v>
                </c:pt>
                <c:pt idx="249">
                  <c:v>2000</c:v>
                </c:pt>
                <c:pt idx="250">
                  <c:v>2001</c:v>
                </c:pt>
                <c:pt idx="251">
                  <c:v>2002</c:v>
                </c:pt>
                <c:pt idx="252">
                  <c:v>2003</c:v>
                </c:pt>
                <c:pt idx="253">
                  <c:v>2004</c:v>
                </c:pt>
                <c:pt idx="254">
                  <c:v>2005</c:v>
                </c:pt>
                <c:pt idx="255">
                  <c:v>2006</c:v>
                </c:pt>
                <c:pt idx="256">
                  <c:v>2007</c:v>
                </c:pt>
                <c:pt idx="257">
                  <c:v>2008</c:v>
                </c:pt>
                <c:pt idx="258">
                  <c:v>2009</c:v>
                </c:pt>
                <c:pt idx="259">
                  <c:v>2010</c:v>
                </c:pt>
                <c:pt idx="260">
                  <c:v>2011</c:v>
                </c:pt>
                <c:pt idx="261">
                  <c:v>2012</c:v>
                </c:pt>
                <c:pt idx="262">
                  <c:v>2013</c:v>
                </c:pt>
                <c:pt idx="263">
                  <c:v>2014</c:v>
                </c:pt>
              </c:numCache>
            </c:numRef>
          </c:xVal>
          <c:yVal>
            <c:numRef>
              <c:f>'CDIAC SUESS'!$C$6:$C$269</c:f>
              <c:numCache>
                <c:formatCode>General</c:formatCode>
                <c:ptCount val="264"/>
                <c:pt idx="0">
                  <c:v>3.0000000000000001E-3</c:v>
                </c:pt>
                <c:pt idx="1">
                  <c:v>6.0000000000000001E-3</c:v>
                </c:pt>
                <c:pt idx="2">
                  <c:v>9.0000000000000011E-3</c:v>
                </c:pt>
                <c:pt idx="3">
                  <c:v>1.2E-2</c:v>
                </c:pt>
                <c:pt idx="4">
                  <c:v>1.4999999999999999E-2</c:v>
                </c:pt>
                <c:pt idx="5">
                  <c:v>1.7999999999999999E-2</c:v>
                </c:pt>
                <c:pt idx="6">
                  <c:v>2.0999999999999998E-2</c:v>
                </c:pt>
                <c:pt idx="7">
                  <c:v>2.3999999999999997E-2</c:v>
                </c:pt>
                <c:pt idx="8">
                  <c:v>2.6999999999999996E-2</c:v>
                </c:pt>
                <c:pt idx="9">
                  <c:v>2.9999999999999995E-2</c:v>
                </c:pt>
                <c:pt idx="10">
                  <c:v>3.2999999999999995E-2</c:v>
                </c:pt>
                <c:pt idx="11">
                  <c:v>3.5999999999999997E-2</c:v>
                </c:pt>
                <c:pt idx="12">
                  <c:v>3.9E-2</c:v>
                </c:pt>
                <c:pt idx="13">
                  <c:v>4.2000000000000003E-2</c:v>
                </c:pt>
                <c:pt idx="14">
                  <c:v>4.5000000000000005E-2</c:v>
                </c:pt>
                <c:pt idx="15">
                  <c:v>4.8000000000000008E-2</c:v>
                </c:pt>
                <c:pt idx="16">
                  <c:v>5.1000000000000011E-2</c:v>
                </c:pt>
                <c:pt idx="17">
                  <c:v>5.4000000000000013E-2</c:v>
                </c:pt>
                <c:pt idx="18">
                  <c:v>5.7000000000000016E-2</c:v>
                </c:pt>
                <c:pt idx="19">
                  <c:v>6.0000000000000019E-2</c:v>
                </c:pt>
                <c:pt idx="20">
                  <c:v>6.4000000000000015E-2</c:v>
                </c:pt>
                <c:pt idx="21">
                  <c:v>6.8000000000000019E-2</c:v>
                </c:pt>
                <c:pt idx="22">
                  <c:v>7.2000000000000022E-2</c:v>
                </c:pt>
                <c:pt idx="23">
                  <c:v>7.6000000000000026E-2</c:v>
                </c:pt>
                <c:pt idx="24">
                  <c:v>8.0000000000000029E-2</c:v>
                </c:pt>
                <c:pt idx="25">
                  <c:v>8.4000000000000033E-2</c:v>
                </c:pt>
                <c:pt idx="26">
                  <c:v>8.8000000000000037E-2</c:v>
                </c:pt>
                <c:pt idx="27">
                  <c:v>9.200000000000004E-2</c:v>
                </c:pt>
                <c:pt idx="28">
                  <c:v>9.6000000000000044E-2</c:v>
                </c:pt>
                <c:pt idx="29">
                  <c:v>0.10000000000000005</c:v>
                </c:pt>
                <c:pt idx="30">
                  <c:v>0.10500000000000005</c:v>
                </c:pt>
                <c:pt idx="31">
                  <c:v>0.11000000000000006</c:v>
                </c:pt>
                <c:pt idx="32">
                  <c:v>0.11500000000000006</c:v>
                </c:pt>
                <c:pt idx="33">
                  <c:v>0.12000000000000006</c:v>
                </c:pt>
                <c:pt idx="34">
                  <c:v>0.12500000000000006</c:v>
                </c:pt>
                <c:pt idx="35">
                  <c:v>0.13000000000000006</c:v>
                </c:pt>
                <c:pt idx="36">
                  <c:v>0.13500000000000006</c:v>
                </c:pt>
                <c:pt idx="37">
                  <c:v>0.14000000000000007</c:v>
                </c:pt>
                <c:pt idx="38">
                  <c:v>0.14500000000000007</c:v>
                </c:pt>
                <c:pt idx="39">
                  <c:v>0.15000000000000008</c:v>
                </c:pt>
                <c:pt idx="40">
                  <c:v>0.15600000000000008</c:v>
                </c:pt>
                <c:pt idx="41">
                  <c:v>0.16200000000000009</c:v>
                </c:pt>
                <c:pt idx="42">
                  <c:v>0.16800000000000009</c:v>
                </c:pt>
                <c:pt idx="43">
                  <c:v>0.1740000000000001</c:v>
                </c:pt>
                <c:pt idx="44">
                  <c:v>0.1800000000000001</c:v>
                </c:pt>
                <c:pt idx="45">
                  <c:v>0.18600000000000011</c:v>
                </c:pt>
                <c:pt idx="46">
                  <c:v>0.19300000000000012</c:v>
                </c:pt>
                <c:pt idx="47">
                  <c:v>0.20000000000000012</c:v>
                </c:pt>
                <c:pt idx="48">
                  <c:v>0.20700000000000013</c:v>
                </c:pt>
                <c:pt idx="49">
                  <c:v>0.21500000000000014</c:v>
                </c:pt>
                <c:pt idx="50">
                  <c:v>0.22300000000000014</c:v>
                </c:pt>
                <c:pt idx="51">
                  <c:v>0.23300000000000015</c:v>
                </c:pt>
                <c:pt idx="52">
                  <c:v>0.24200000000000016</c:v>
                </c:pt>
                <c:pt idx="53">
                  <c:v>0.25100000000000017</c:v>
                </c:pt>
                <c:pt idx="54">
                  <c:v>0.26000000000000018</c:v>
                </c:pt>
                <c:pt idx="55">
                  <c:v>0.27000000000000018</c:v>
                </c:pt>
                <c:pt idx="56">
                  <c:v>0.28000000000000019</c:v>
                </c:pt>
                <c:pt idx="57">
                  <c:v>0.2900000000000002</c:v>
                </c:pt>
                <c:pt idx="58">
                  <c:v>0.30000000000000021</c:v>
                </c:pt>
                <c:pt idx="59">
                  <c:v>0.31000000000000022</c:v>
                </c:pt>
                <c:pt idx="60">
                  <c:v>0.32100000000000023</c:v>
                </c:pt>
                <c:pt idx="61">
                  <c:v>0.33200000000000024</c:v>
                </c:pt>
                <c:pt idx="62">
                  <c:v>0.34300000000000025</c:v>
                </c:pt>
                <c:pt idx="63">
                  <c:v>0.35400000000000026</c:v>
                </c:pt>
                <c:pt idx="64">
                  <c:v>0.36600000000000027</c:v>
                </c:pt>
                <c:pt idx="65">
                  <c:v>0.37900000000000028</c:v>
                </c:pt>
                <c:pt idx="66">
                  <c:v>0.39300000000000029</c:v>
                </c:pt>
                <c:pt idx="67">
                  <c:v>0.40700000000000031</c:v>
                </c:pt>
                <c:pt idx="68">
                  <c:v>0.42100000000000032</c:v>
                </c:pt>
                <c:pt idx="69">
                  <c:v>0.43500000000000033</c:v>
                </c:pt>
                <c:pt idx="70">
                  <c:v>0.44900000000000034</c:v>
                </c:pt>
                <c:pt idx="71">
                  <c:v>0.46400000000000036</c:v>
                </c:pt>
                <c:pt idx="72">
                  <c:v>0.48000000000000037</c:v>
                </c:pt>
                <c:pt idx="73">
                  <c:v>0.49600000000000039</c:v>
                </c:pt>
                <c:pt idx="74">
                  <c:v>0.51300000000000034</c:v>
                </c:pt>
                <c:pt idx="75">
                  <c:v>0.53000000000000036</c:v>
                </c:pt>
                <c:pt idx="76">
                  <c:v>0.54800000000000038</c:v>
                </c:pt>
                <c:pt idx="77">
                  <c:v>0.56600000000000039</c:v>
                </c:pt>
                <c:pt idx="78">
                  <c:v>0.58400000000000041</c:v>
                </c:pt>
                <c:pt idx="79">
                  <c:v>0.60800000000000043</c:v>
                </c:pt>
                <c:pt idx="80">
                  <c:v>0.63100000000000045</c:v>
                </c:pt>
                <c:pt idx="81">
                  <c:v>0.65400000000000047</c:v>
                </c:pt>
                <c:pt idx="82">
                  <c:v>0.67800000000000049</c:v>
                </c:pt>
                <c:pt idx="83">
                  <c:v>0.70200000000000051</c:v>
                </c:pt>
                <c:pt idx="84">
                  <c:v>0.72700000000000053</c:v>
                </c:pt>
                <c:pt idx="85">
                  <c:v>0.75600000000000056</c:v>
                </c:pt>
                <c:pt idx="86">
                  <c:v>0.78500000000000059</c:v>
                </c:pt>
                <c:pt idx="87">
                  <c:v>0.81500000000000061</c:v>
                </c:pt>
                <c:pt idx="88">
                  <c:v>0.84600000000000064</c:v>
                </c:pt>
                <c:pt idx="89">
                  <c:v>0.87900000000000067</c:v>
                </c:pt>
                <c:pt idx="90">
                  <c:v>0.9130000000000007</c:v>
                </c:pt>
                <c:pt idx="91">
                  <c:v>0.94900000000000073</c:v>
                </c:pt>
                <c:pt idx="92">
                  <c:v>0.98600000000000076</c:v>
                </c:pt>
                <c:pt idx="93">
                  <c:v>1.0250000000000008</c:v>
                </c:pt>
                <c:pt idx="94">
                  <c:v>1.0680000000000007</c:v>
                </c:pt>
                <c:pt idx="95">
                  <c:v>1.1110000000000007</c:v>
                </c:pt>
                <c:pt idx="96">
                  <c:v>1.1570000000000007</c:v>
                </c:pt>
                <c:pt idx="97">
                  <c:v>1.2040000000000006</c:v>
                </c:pt>
                <c:pt idx="98">
                  <c:v>1.2540000000000007</c:v>
                </c:pt>
                <c:pt idx="99">
                  <c:v>1.3080000000000007</c:v>
                </c:pt>
                <c:pt idx="100">
                  <c:v>1.3620000000000008</c:v>
                </c:pt>
                <c:pt idx="101">
                  <c:v>1.4190000000000007</c:v>
                </c:pt>
                <c:pt idx="102">
                  <c:v>1.4780000000000006</c:v>
                </c:pt>
                <c:pt idx="103">
                  <c:v>1.5470000000000006</c:v>
                </c:pt>
                <c:pt idx="104">
                  <c:v>1.6180000000000005</c:v>
                </c:pt>
                <c:pt idx="105">
                  <c:v>1.6940000000000006</c:v>
                </c:pt>
                <c:pt idx="106">
                  <c:v>1.7710000000000006</c:v>
                </c:pt>
                <c:pt idx="107">
                  <c:v>1.8490000000000006</c:v>
                </c:pt>
                <c:pt idx="108">
                  <c:v>1.9320000000000006</c:v>
                </c:pt>
                <c:pt idx="109">
                  <c:v>2.0230000000000006</c:v>
                </c:pt>
                <c:pt idx="110">
                  <c:v>2.1180000000000008</c:v>
                </c:pt>
                <c:pt idx="111">
                  <c:v>2.2150000000000007</c:v>
                </c:pt>
                <c:pt idx="112">
                  <c:v>2.3190000000000008</c:v>
                </c:pt>
                <c:pt idx="113">
                  <c:v>2.4310000000000009</c:v>
                </c:pt>
                <c:pt idx="114">
                  <c:v>2.5500000000000007</c:v>
                </c:pt>
                <c:pt idx="115">
                  <c:v>2.6720000000000006</c:v>
                </c:pt>
                <c:pt idx="116">
                  <c:v>2.8020000000000005</c:v>
                </c:pt>
                <c:pt idx="117">
                  <c:v>2.9370000000000003</c:v>
                </c:pt>
                <c:pt idx="118">
                  <c:v>3.0790000000000002</c:v>
                </c:pt>
                <c:pt idx="119">
                  <c:v>3.226</c:v>
                </c:pt>
                <c:pt idx="120">
                  <c:v>3.3820000000000001</c:v>
                </c:pt>
                <c:pt idx="121">
                  <c:v>3.5550000000000002</c:v>
                </c:pt>
                <c:pt idx="122">
                  <c:v>3.7390000000000003</c:v>
                </c:pt>
                <c:pt idx="123">
                  <c:v>3.9130000000000003</c:v>
                </c:pt>
                <c:pt idx="124">
                  <c:v>4.101</c:v>
                </c:pt>
                <c:pt idx="125">
                  <c:v>4.2919999999999998</c:v>
                </c:pt>
                <c:pt idx="126">
                  <c:v>4.4859999999999998</c:v>
                </c:pt>
                <c:pt idx="127">
                  <c:v>4.6819999999999995</c:v>
                </c:pt>
                <c:pt idx="128">
                  <c:v>4.8919999999999995</c:v>
                </c:pt>
                <c:pt idx="129">
                  <c:v>5.1279999999999992</c:v>
                </c:pt>
                <c:pt idx="130">
                  <c:v>5.3709999999999996</c:v>
                </c:pt>
                <c:pt idx="131">
                  <c:v>5.6269999999999998</c:v>
                </c:pt>
                <c:pt idx="132">
                  <c:v>5.899</c:v>
                </c:pt>
                <c:pt idx="133">
                  <c:v>6.1740000000000004</c:v>
                </c:pt>
                <c:pt idx="134">
                  <c:v>6.4510000000000005</c:v>
                </c:pt>
                <c:pt idx="135">
                  <c:v>6.7320000000000002</c:v>
                </c:pt>
                <c:pt idx="136">
                  <c:v>7.0270000000000001</c:v>
                </c:pt>
                <c:pt idx="137">
                  <c:v>7.3540000000000001</c:v>
                </c:pt>
                <c:pt idx="138">
                  <c:v>7.681</c:v>
                </c:pt>
                <c:pt idx="139">
                  <c:v>8.0370000000000008</c:v>
                </c:pt>
                <c:pt idx="140">
                  <c:v>8.4090000000000007</c:v>
                </c:pt>
                <c:pt idx="141">
                  <c:v>8.7830000000000013</c:v>
                </c:pt>
                <c:pt idx="142">
                  <c:v>9.1530000000000005</c:v>
                </c:pt>
                <c:pt idx="143">
                  <c:v>9.5360000000000014</c:v>
                </c:pt>
                <c:pt idx="144">
                  <c:v>9.9420000000000019</c:v>
                </c:pt>
                <c:pt idx="145">
                  <c:v>10.361000000000002</c:v>
                </c:pt>
                <c:pt idx="146">
                  <c:v>10.801000000000002</c:v>
                </c:pt>
                <c:pt idx="147">
                  <c:v>11.266000000000002</c:v>
                </c:pt>
                <c:pt idx="148">
                  <c:v>11.773000000000001</c:v>
                </c:pt>
                <c:pt idx="149">
                  <c:v>12.307000000000002</c:v>
                </c:pt>
                <c:pt idx="150">
                  <c:v>12.859000000000002</c:v>
                </c:pt>
                <c:pt idx="151">
                  <c:v>13.425000000000002</c:v>
                </c:pt>
                <c:pt idx="152">
                  <c:v>14.042000000000002</c:v>
                </c:pt>
                <c:pt idx="153">
                  <c:v>14.666000000000002</c:v>
                </c:pt>
                <c:pt idx="154">
                  <c:v>15.329000000000002</c:v>
                </c:pt>
                <c:pt idx="155">
                  <c:v>16.036000000000001</c:v>
                </c:pt>
                <c:pt idx="156">
                  <c:v>16.82</c:v>
                </c:pt>
                <c:pt idx="157">
                  <c:v>17.57</c:v>
                </c:pt>
                <c:pt idx="158">
                  <c:v>18.355</c:v>
                </c:pt>
                <c:pt idx="159">
                  <c:v>19.173999999999999</c:v>
                </c:pt>
                <c:pt idx="160">
                  <c:v>20.009999999999998</c:v>
                </c:pt>
                <c:pt idx="161">
                  <c:v>20.888999999999999</c:v>
                </c:pt>
                <c:pt idx="162">
                  <c:v>21.832000000000001</c:v>
                </c:pt>
                <c:pt idx="163">
                  <c:v>22.682000000000002</c:v>
                </c:pt>
                <c:pt idx="164">
                  <c:v>23.520000000000003</c:v>
                </c:pt>
                <c:pt idx="165">
                  <c:v>24.421000000000003</c:v>
                </c:pt>
                <c:pt idx="166">
                  <c:v>25.376000000000001</c:v>
                </c:pt>
                <c:pt idx="167">
                  <c:v>26.312000000000001</c:v>
                </c:pt>
                <c:pt idx="168">
                  <c:v>27.118000000000002</c:v>
                </c:pt>
                <c:pt idx="169">
                  <c:v>28.05</c:v>
                </c:pt>
                <c:pt idx="170">
                  <c:v>28.853000000000002</c:v>
                </c:pt>
                <c:pt idx="171">
                  <c:v>29.698</c:v>
                </c:pt>
                <c:pt idx="172">
                  <c:v>30.667999999999999</c:v>
                </c:pt>
                <c:pt idx="173">
                  <c:v>31.631</c:v>
                </c:pt>
                <c:pt idx="174">
                  <c:v>32.606000000000002</c:v>
                </c:pt>
                <c:pt idx="175">
                  <c:v>33.588999999999999</c:v>
                </c:pt>
                <c:pt idx="176">
                  <c:v>34.650999999999996</c:v>
                </c:pt>
                <c:pt idx="177">
                  <c:v>35.715999999999994</c:v>
                </c:pt>
                <c:pt idx="178">
                  <c:v>36.860999999999997</c:v>
                </c:pt>
                <c:pt idx="179">
                  <c:v>37.913999999999994</c:v>
                </c:pt>
                <c:pt idx="180">
                  <c:v>38.853999999999992</c:v>
                </c:pt>
                <c:pt idx="181">
                  <c:v>39.700999999999993</c:v>
                </c:pt>
                <c:pt idx="182">
                  <c:v>40.593999999999994</c:v>
                </c:pt>
                <c:pt idx="183">
                  <c:v>41.566999999999993</c:v>
                </c:pt>
                <c:pt idx="184">
                  <c:v>42.593999999999994</c:v>
                </c:pt>
                <c:pt idx="185">
                  <c:v>43.723999999999997</c:v>
                </c:pt>
                <c:pt idx="186">
                  <c:v>44.933</c:v>
                </c:pt>
                <c:pt idx="187">
                  <c:v>46.075000000000003</c:v>
                </c:pt>
                <c:pt idx="188">
                  <c:v>47.267000000000003</c:v>
                </c:pt>
                <c:pt idx="189">
                  <c:v>48.566000000000003</c:v>
                </c:pt>
                <c:pt idx="190">
                  <c:v>49.900000000000006</c:v>
                </c:pt>
                <c:pt idx="191">
                  <c:v>51.242000000000004</c:v>
                </c:pt>
                <c:pt idx="192">
                  <c:v>52.633000000000003</c:v>
                </c:pt>
                <c:pt idx="193">
                  <c:v>54.016000000000005</c:v>
                </c:pt>
                <c:pt idx="194">
                  <c:v>55.176000000000002</c:v>
                </c:pt>
                <c:pt idx="195">
                  <c:v>56.414000000000001</c:v>
                </c:pt>
                <c:pt idx="196">
                  <c:v>57.806000000000004</c:v>
                </c:pt>
                <c:pt idx="197">
                  <c:v>59.275000000000006</c:v>
                </c:pt>
                <c:pt idx="198">
                  <c:v>60.694000000000003</c:v>
                </c:pt>
                <c:pt idx="199">
                  <c:v>62.324000000000005</c:v>
                </c:pt>
                <c:pt idx="200">
                  <c:v>64.091000000000008</c:v>
                </c:pt>
                <c:pt idx="201">
                  <c:v>65.88600000000001</c:v>
                </c:pt>
                <c:pt idx="202">
                  <c:v>67.727000000000004</c:v>
                </c:pt>
                <c:pt idx="203">
                  <c:v>69.591999999999999</c:v>
                </c:pt>
                <c:pt idx="204">
                  <c:v>71.634</c:v>
                </c:pt>
                <c:pt idx="205">
                  <c:v>73.811000000000007</c:v>
                </c:pt>
                <c:pt idx="206">
                  <c:v>76.081000000000003</c:v>
                </c:pt>
                <c:pt idx="207">
                  <c:v>78.411000000000001</c:v>
                </c:pt>
                <c:pt idx="208">
                  <c:v>80.864999999999995</c:v>
                </c:pt>
                <c:pt idx="209">
                  <c:v>83.433999999999997</c:v>
                </c:pt>
                <c:pt idx="210">
                  <c:v>86.013999999999996</c:v>
                </c:pt>
                <c:pt idx="211">
                  <c:v>88.699999999999989</c:v>
                </c:pt>
                <c:pt idx="212">
                  <c:v>91.532999999999987</c:v>
                </c:pt>
                <c:pt idx="213">
                  <c:v>94.527999999999992</c:v>
                </c:pt>
                <c:pt idx="214">
                  <c:v>97.657999999999987</c:v>
                </c:pt>
                <c:pt idx="215">
                  <c:v>100.94599999999998</c:v>
                </c:pt>
                <c:pt idx="216">
                  <c:v>104.33899999999998</c:v>
                </c:pt>
                <c:pt idx="217">
                  <c:v>107.90499999999999</c:v>
                </c:pt>
                <c:pt idx="218">
                  <c:v>111.68499999999999</c:v>
                </c:pt>
                <c:pt idx="219">
                  <c:v>115.73799999999999</c:v>
                </c:pt>
                <c:pt idx="220">
                  <c:v>119.94599999999998</c:v>
                </c:pt>
                <c:pt idx="221">
                  <c:v>124.32199999999999</c:v>
                </c:pt>
                <c:pt idx="222">
                  <c:v>128.93599999999998</c:v>
                </c:pt>
                <c:pt idx="223">
                  <c:v>133.55899999999997</c:v>
                </c:pt>
                <c:pt idx="224">
                  <c:v>138.15499999999997</c:v>
                </c:pt>
                <c:pt idx="225">
                  <c:v>143.01899999999998</c:v>
                </c:pt>
                <c:pt idx="226">
                  <c:v>148.03499999999997</c:v>
                </c:pt>
                <c:pt idx="227">
                  <c:v>153.10899999999998</c:v>
                </c:pt>
                <c:pt idx="228">
                  <c:v>158.46599999999998</c:v>
                </c:pt>
                <c:pt idx="229">
                  <c:v>163.76699999999997</c:v>
                </c:pt>
                <c:pt idx="230">
                  <c:v>168.90499999999997</c:v>
                </c:pt>
                <c:pt idx="231">
                  <c:v>173.99899999999997</c:v>
                </c:pt>
                <c:pt idx="232">
                  <c:v>179.07399999999996</c:v>
                </c:pt>
                <c:pt idx="233">
                  <c:v>184.33199999999997</c:v>
                </c:pt>
                <c:pt idx="234">
                  <c:v>189.74899999999997</c:v>
                </c:pt>
                <c:pt idx="235">
                  <c:v>195.33199999999997</c:v>
                </c:pt>
                <c:pt idx="236">
                  <c:v>201.05699999999996</c:v>
                </c:pt>
                <c:pt idx="237">
                  <c:v>206.99299999999997</c:v>
                </c:pt>
                <c:pt idx="238">
                  <c:v>213.05899999999997</c:v>
                </c:pt>
                <c:pt idx="239">
                  <c:v>219.13299999999998</c:v>
                </c:pt>
                <c:pt idx="240">
                  <c:v>225.27499999999998</c:v>
                </c:pt>
                <c:pt idx="241">
                  <c:v>231.35299999999998</c:v>
                </c:pt>
                <c:pt idx="242">
                  <c:v>237.42299999999997</c:v>
                </c:pt>
                <c:pt idx="243">
                  <c:v>243.59699999999998</c:v>
                </c:pt>
                <c:pt idx="244">
                  <c:v>249.90199999999999</c:v>
                </c:pt>
                <c:pt idx="245">
                  <c:v>256.34999999999997</c:v>
                </c:pt>
                <c:pt idx="246">
                  <c:v>262.90599999999995</c:v>
                </c:pt>
                <c:pt idx="247">
                  <c:v>269.48199999999997</c:v>
                </c:pt>
                <c:pt idx="248">
                  <c:v>276.04299999999995</c:v>
                </c:pt>
                <c:pt idx="249">
                  <c:v>282.77599999999995</c:v>
                </c:pt>
                <c:pt idx="250">
                  <c:v>289.66899999999993</c:v>
                </c:pt>
                <c:pt idx="251">
                  <c:v>296.6629999999999</c:v>
                </c:pt>
                <c:pt idx="252">
                  <c:v>304.03899999999987</c:v>
                </c:pt>
                <c:pt idx="253">
                  <c:v>311.78199999999987</c:v>
                </c:pt>
                <c:pt idx="254">
                  <c:v>319.82399999999984</c:v>
                </c:pt>
                <c:pt idx="255">
                  <c:v>328.15999999999985</c:v>
                </c:pt>
                <c:pt idx="256">
                  <c:v>336.66299999999984</c:v>
                </c:pt>
                <c:pt idx="257">
                  <c:v>345.43899999999985</c:v>
                </c:pt>
                <c:pt idx="258">
                  <c:v>354.13599999999985</c:v>
                </c:pt>
                <c:pt idx="259">
                  <c:v>363.26399999999984</c:v>
                </c:pt>
                <c:pt idx="260">
                  <c:v>372.76699999999983</c:v>
                </c:pt>
                <c:pt idx="261">
                  <c:v>382.43999999999983</c:v>
                </c:pt>
                <c:pt idx="262">
                  <c:v>392.21299999999985</c:v>
                </c:pt>
                <c:pt idx="263">
                  <c:v>402.06799999999987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'CDIAC SUESS'!$E$5</c:f>
              <c:strCache>
                <c:ptCount val="1"/>
                <c:pt idx="0">
                  <c:v> 50 % du cumul (GTC)</c:v>
                </c:pt>
              </c:strCache>
            </c:strRef>
          </c:tx>
          <c:marker>
            <c:symbol val="none"/>
          </c:marker>
          <c:xVal>
            <c:numRef>
              <c:f>'CDIAC SUESS'!$A$6:$A$269</c:f>
              <c:numCache>
                <c:formatCode>General</c:formatCode>
                <c:ptCount val="264"/>
                <c:pt idx="0">
                  <c:v>1751</c:v>
                </c:pt>
                <c:pt idx="1">
                  <c:v>1752</c:v>
                </c:pt>
                <c:pt idx="2">
                  <c:v>1753</c:v>
                </c:pt>
                <c:pt idx="3">
                  <c:v>1754</c:v>
                </c:pt>
                <c:pt idx="4">
                  <c:v>1755</c:v>
                </c:pt>
                <c:pt idx="5">
                  <c:v>1756</c:v>
                </c:pt>
                <c:pt idx="6">
                  <c:v>1757</c:v>
                </c:pt>
                <c:pt idx="7">
                  <c:v>1758</c:v>
                </c:pt>
                <c:pt idx="8">
                  <c:v>1759</c:v>
                </c:pt>
                <c:pt idx="9">
                  <c:v>1760</c:v>
                </c:pt>
                <c:pt idx="10">
                  <c:v>1761</c:v>
                </c:pt>
                <c:pt idx="11">
                  <c:v>1762</c:v>
                </c:pt>
                <c:pt idx="12">
                  <c:v>1763</c:v>
                </c:pt>
                <c:pt idx="13">
                  <c:v>1764</c:v>
                </c:pt>
                <c:pt idx="14">
                  <c:v>1765</c:v>
                </c:pt>
                <c:pt idx="15">
                  <c:v>1766</c:v>
                </c:pt>
                <c:pt idx="16">
                  <c:v>1767</c:v>
                </c:pt>
                <c:pt idx="17">
                  <c:v>1768</c:v>
                </c:pt>
                <c:pt idx="18">
                  <c:v>1769</c:v>
                </c:pt>
                <c:pt idx="19">
                  <c:v>1770</c:v>
                </c:pt>
                <c:pt idx="20">
                  <c:v>1771</c:v>
                </c:pt>
                <c:pt idx="21">
                  <c:v>1772</c:v>
                </c:pt>
                <c:pt idx="22">
                  <c:v>1773</c:v>
                </c:pt>
                <c:pt idx="23">
                  <c:v>1774</c:v>
                </c:pt>
                <c:pt idx="24">
                  <c:v>1775</c:v>
                </c:pt>
                <c:pt idx="25">
                  <c:v>1776</c:v>
                </c:pt>
                <c:pt idx="26">
                  <c:v>1777</c:v>
                </c:pt>
                <c:pt idx="27">
                  <c:v>1778</c:v>
                </c:pt>
                <c:pt idx="28">
                  <c:v>1779</c:v>
                </c:pt>
                <c:pt idx="29">
                  <c:v>1780</c:v>
                </c:pt>
                <c:pt idx="30">
                  <c:v>1781</c:v>
                </c:pt>
                <c:pt idx="31">
                  <c:v>1782</c:v>
                </c:pt>
                <c:pt idx="32">
                  <c:v>1783</c:v>
                </c:pt>
                <c:pt idx="33">
                  <c:v>1784</c:v>
                </c:pt>
                <c:pt idx="34">
                  <c:v>1785</c:v>
                </c:pt>
                <c:pt idx="35">
                  <c:v>1786</c:v>
                </c:pt>
                <c:pt idx="36">
                  <c:v>1787</c:v>
                </c:pt>
                <c:pt idx="37">
                  <c:v>1788</c:v>
                </c:pt>
                <c:pt idx="38">
                  <c:v>1789</c:v>
                </c:pt>
                <c:pt idx="39">
                  <c:v>1790</c:v>
                </c:pt>
                <c:pt idx="40">
                  <c:v>1791</c:v>
                </c:pt>
                <c:pt idx="41">
                  <c:v>1792</c:v>
                </c:pt>
                <c:pt idx="42">
                  <c:v>1793</c:v>
                </c:pt>
                <c:pt idx="43">
                  <c:v>1794</c:v>
                </c:pt>
                <c:pt idx="44">
                  <c:v>1795</c:v>
                </c:pt>
                <c:pt idx="45">
                  <c:v>1796</c:v>
                </c:pt>
                <c:pt idx="46">
                  <c:v>1797</c:v>
                </c:pt>
                <c:pt idx="47">
                  <c:v>1798</c:v>
                </c:pt>
                <c:pt idx="48">
                  <c:v>1799</c:v>
                </c:pt>
                <c:pt idx="49">
                  <c:v>1800</c:v>
                </c:pt>
                <c:pt idx="50">
                  <c:v>1801</c:v>
                </c:pt>
                <c:pt idx="51">
                  <c:v>1802</c:v>
                </c:pt>
                <c:pt idx="52">
                  <c:v>1803</c:v>
                </c:pt>
                <c:pt idx="53">
                  <c:v>1804</c:v>
                </c:pt>
                <c:pt idx="54">
                  <c:v>1805</c:v>
                </c:pt>
                <c:pt idx="55">
                  <c:v>1806</c:v>
                </c:pt>
                <c:pt idx="56">
                  <c:v>1807</c:v>
                </c:pt>
                <c:pt idx="57">
                  <c:v>1808</c:v>
                </c:pt>
                <c:pt idx="58">
                  <c:v>1809</c:v>
                </c:pt>
                <c:pt idx="59">
                  <c:v>1810</c:v>
                </c:pt>
                <c:pt idx="60">
                  <c:v>1811</c:v>
                </c:pt>
                <c:pt idx="61">
                  <c:v>1812</c:v>
                </c:pt>
                <c:pt idx="62">
                  <c:v>1813</c:v>
                </c:pt>
                <c:pt idx="63">
                  <c:v>1814</c:v>
                </c:pt>
                <c:pt idx="64">
                  <c:v>1815</c:v>
                </c:pt>
                <c:pt idx="65">
                  <c:v>1816</c:v>
                </c:pt>
                <c:pt idx="66">
                  <c:v>1817</c:v>
                </c:pt>
                <c:pt idx="67">
                  <c:v>1818</c:v>
                </c:pt>
                <c:pt idx="68">
                  <c:v>1819</c:v>
                </c:pt>
                <c:pt idx="69">
                  <c:v>1820</c:v>
                </c:pt>
                <c:pt idx="70">
                  <c:v>1821</c:v>
                </c:pt>
                <c:pt idx="71">
                  <c:v>1822</c:v>
                </c:pt>
                <c:pt idx="72">
                  <c:v>1823</c:v>
                </c:pt>
                <c:pt idx="73">
                  <c:v>1824</c:v>
                </c:pt>
                <c:pt idx="74">
                  <c:v>1825</c:v>
                </c:pt>
                <c:pt idx="75">
                  <c:v>1826</c:v>
                </c:pt>
                <c:pt idx="76">
                  <c:v>1827</c:v>
                </c:pt>
                <c:pt idx="77">
                  <c:v>1828</c:v>
                </c:pt>
                <c:pt idx="78">
                  <c:v>1829</c:v>
                </c:pt>
                <c:pt idx="79">
                  <c:v>1830</c:v>
                </c:pt>
                <c:pt idx="80">
                  <c:v>1831</c:v>
                </c:pt>
                <c:pt idx="81">
                  <c:v>1832</c:v>
                </c:pt>
                <c:pt idx="82">
                  <c:v>1833</c:v>
                </c:pt>
                <c:pt idx="83">
                  <c:v>1834</c:v>
                </c:pt>
                <c:pt idx="84">
                  <c:v>1835</c:v>
                </c:pt>
                <c:pt idx="85">
                  <c:v>1836</c:v>
                </c:pt>
                <c:pt idx="86">
                  <c:v>1837</c:v>
                </c:pt>
                <c:pt idx="87">
                  <c:v>1838</c:v>
                </c:pt>
                <c:pt idx="88">
                  <c:v>1839</c:v>
                </c:pt>
                <c:pt idx="89">
                  <c:v>1840</c:v>
                </c:pt>
                <c:pt idx="90">
                  <c:v>1841</c:v>
                </c:pt>
                <c:pt idx="91">
                  <c:v>1842</c:v>
                </c:pt>
                <c:pt idx="92">
                  <c:v>1843</c:v>
                </c:pt>
                <c:pt idx="93">
                  <c:v>1844</c:v>
                </c:pt>
                <c:pt idx="94">
                  <c:v>1845</c:v>
                </c:pt>
                <c:pt idx="95">
                  <c:v>1846</c:v>
                </c:pt>
                <c:pt idx="96">
                  <c:v>1847</c:v>
                </c:pt>
                <c:pt idx="97">
                  <c:v>1848</c:v>
                </c:pt>
                <c:pt idx="98">
                  <c:v>1849</c:v>
                </c:pt>
                <c:pt idx="99">
                  <c:v>1850</c:v>
                </c:pt>
                <c:pt idx="100">
                  <c:v>1851</c:v>
                </c:pt>
                <c:pt idx="101">
                  <c:v>1852</c:v>
                </c:pt>
                <c:pt idx="102">
                  <c:v>1853</c:v>
                </c:pt>
                <c:pt idx="103">
                  <c:v>1854</c:v>
                </c:pt>
                <c:pt idx="104">
                  <c:v>1855</c:v>
                </c:pt>
                <c:pt idx="105">
                  <c:v>1856</c:v>
                </c:pt>
                <c:pt idx="106">
                  <c:v>1857</c:v>
                </c:pt>
                <c:pt idx="107">
                  <c:v>1858</c:v>
                </c:pt>
                <c:pt idx="108">
                  <c:v>1859</c:v>
                </c:pt>
                <c:pt idx="109">
                  <c:v>1860</c:v>
                </c:pt>
                <c:pt idx="110">
                  <c:v>1861</c:v>
                </c:pt>
                <c:pt idx="111">
                  <c:v>1862</c:v>
                </c:pt>
                <c:pt idx="112">
                  <c:v>1863</c:v>
                </c:pt>
                <c:pt idx="113">
                  <c:v>1864</c:v>
                </c:pt>
                <c:pt idx="114">
                  <c:v>1865</c:v>
                </c:pt>
                <c:pt idx="115">
                  <c:v>1866</c:v>
                </c:pt>
                <c:pt idx="116">
                  <c:v>1867</c:v>
                </c:pt>
                <c:pt idx="117">
                  <c:v>1868</c:v>
                </c:pt>
                <c:pt idx="118">
                  <c:v>1869</c:v>
                </c:pt>
                <c:pt idx="119">
                  <c:v>1870</c:v>
                </c:pt>
                <c:pt idx="120">
                  <c:v>1871</c:v>
                </c:pt>
                <c:pt idx="121">
                  <c:v>1872</c:v>
                </c:pt>
                <c:pt idx="122">
                  <c:v>1873</c:v>
                </c:pt>
                <c:pt idx="123">
                  <c:v>1874</c:v>
                </c:pt>
                <c:pt idx="124">
                  <c:v>1875</c:v>
                </c:pt>
                <c:pt idx="125">
                  <c:v>1876</c:v>
                </c:pt>
                <c:pt idx="126">
                  <c:v>1877</c:v>
                </c:pt>
                <c:pt idx="127">
                  <c:v>1878</c:v>
                </c:pt>
                <c:pt idx="128">
                  <c:v>1879</c:v>
                </c:pt>
                <c:pt idx="129">
                  <c:v>1880</c:v>
                </c:pt>
                <c:pt idx="130">
                  <c:v>1881</c:v>
                </c:pt>
                <c:pt idx="131">
                  <c:v>1882</c:v>
                </c:pt>
                <c:pt idx="132">
                  <c:v>1883</c:v>
                </c:pt>
                <c:pt idx="133">
                  <c:v>1884</c:v>
                </c:pt>
                <c:pt idx="134">
                  <c:v>1885</c:v>
                </c:pt>
                <c:pt idx="135">
                  <c:v>1886</c:v>
                </c:pt>
                <c:pt idx="136">
                  <c:v>1887</c:v>
                </c:pt>
                <c:pt idx="137">
                  <c:v>1888</c:v>
                </c:pt>
                <c:pt idx="138">
                  <c:v>1889</c:v>
                </c:pt>
                <c:pt idx="139">
                  <c:v>1890</c:v>
                </c:pt>
                <c:pt idx="140">
                  <c:v>1891</c:v>
                </c:pt>
                <c:pt idx="141">
                  <c:v>1892</c:v>
                </c:pt>
                <c:pt idx="142">
                  <c:v>1893</c:v>
                </c:pt>
                <c:pt idx="143">
                  <c:v>1894</c:v>
                </c:pt>
                <c:pt idx="144">
                  <c:v>1895</c:v>
                </c:pt>
                <c:pt idx="145">
                  <c:v>1896</c:v>
                </c:pt>
                <c:pt idx="146">
                  <c:v>1897</c:v>
                </c:pt>
                <c:pt idx="147">
                  <c:v>1898</c:v>
                </c:pt>
                <c:pt idx="148">
                  <c:v>1899</c:v>
                </c:pt>
                <c:pt idx="149">
                  <c:v>1900</c:v>
                </c:pt>
                <c:pt idx="150">
                  <c:v>1901</c:v>
                </c:pt>
                <c:pt idx="151">
                  <c:v>1902</c:v>
                </c:pt>
                <c:pt idx="152">
                  <c:v>1903</c:v>
                </c:pt>
                <c:pt idx="153">
                  <c:v>1904</c:v>
                </c:pt>
                <c:pt idx="154">
                  <c:v>1905</c:v>
                </c:pt>
                <c:pt idx="155">
                  <c:v>1906</c:v>
                </c:pt>
                <c:pt idx="156">
                  <c:v>1907</c:v>
                </c:pt>
                <c:pt idx="157">
                  <c:v>1908</c:v>
                </c:pt>
                <c:pt idx="158">
                  <c:v>1909</c:v>
                </c:pt>
                <c:pt idx="159">
                  <c:v>1910</c:v>
                </c:pt>
                <c:pt idx="160">
                  <c:v>1911</c:v>
                </c:pt>
                <c:pt idx="161">
                  <c:v>1912</c:v>
                </c:pt>
                <c:pt idx="162">
                  <c:v>1913</c:v>
                </c:pt>
                <c:pt idx="163">
                  <c:v>1914</c:v>
                </c:pt>
                <c:pt idx="164">
                  <c:v>1915</c:v>
                </c:pt>
                <c:pt idx="165">
                  <c:v>1916</c:v>
                </c:pt>
                <c:pt idx="166">
                  <c:v>1917</c:v>
                </c:pt>
                <c:pt idx="167">
                  <c:v>1918</c:v>
                </c:pt>
                <c:pt idx="168">
                  <c:v>1919</c:v>
                </c:pt>
                <c:pt idx="169">
                  <c:v>1920</c:v>
                </c:pt>
                <c:pt idx="170">
                  <c:v>1921</c:v>
                </c:pt>
                <c:pt idx="171">
                  <c:v>1922</c:v>
                </c:pt>
                <c:pt idx="172">
                  <c:v>1923</c:v>
                </c:pt>
                <c:pt idx="173">
                  <c:v>1924</c:v>
                </c:pt>
                <c:pt idx="174">
                  <c:v>1925</c:v>
                </c:pt>
                <c:pt idx="175">
                  <c:v>1926</c:v>
                </c:pt>
                <c:pt idx="176">
                  <c:v>1927</c:v>
                </c:pt>
                <c:pt idx="177">
                  <c:v>1928</c:v>
                </c:pt>
                <c:pt idx="178">
                  <c:v>1929</c:v>
                </c:pt>
                <c:pt idx="179">
                  <c:v>1930</c:v>
                </c:pt>
                <c:pt idx="180">
                  <c:v>1931</c:v>
                </c:pt>
                <c:pt idx="181">
                  <c:v>1932</c:v>
                </c:pt>
                <c:pt idx="182">
                  <c:v>1933</c:v>
                </c:pt>
                <c:pt idx="183">
                  <c:v>1934</c:v>
                </c:pt>
                <c:pt idx="184">
                  <c:v>1935</c:v>
                </c:pt>
                <c:pt idx="185">
                  <c:v>1936</c:v>
                </c:pt>
                <c:pt idx="186">
                  <c:v>1937</c:v>
                </c:pt>
                <c:pt idx="187">
                  <c:v>1938</c:v>
                </c:pt>
                <c:pt idx="188">
                  <c:v>1939</c:v>
                </c:pt>
                <c:pt idx="189">
                  <c:v>1940</c:v>
                </c:pt>
                <c:pt idx="190">
                  <c:v>1941</c:v>
                </c:pt>
                <c:pt idx="191">
                  <c:v>1942</c:v>
                </c:pt>
                <c:pt idx="192">
                  <c:v>1943</c:v>
                </c:pt>
                <c:pt idx="193">
                  <c:v>1944</c:v>
                </c:pt>
                <c:pt idx="194">
                  <c:v>1945</c:v>
                </c:pt>
                <c:pt idx="195">
                  <c:v>1946</c:v>
                </c:pt>
                <c:pt idx="196">
                  <c:v>1947</c:v>
                </c:pt>
                <c:pt idx="197">
                  <c:v>1948</c:v>
                </c:pt>
                <c:pt idx="198">
                  <c:v>1949</c:v>
                </c:pt>
                <c:pt idx="199">
                  <c:v>1950</c:v>
                </c:pt>
                <c:pt idx="200">
                  <c:v>1951</c:v>
                </c:pt>
                <c:pt idx="201">
                  <c:v>1952</c:v>
                </c:pt>
                <c:pt idx="202">
                  <c:v>1953</c:v>
                </c:pt>
                <c:pt idx="203">
                  <c:v>1954</c:v>
                </c:pt>
                <c:pt idx="204">
                  <c:v>1955</c:v>
                </c:pt>
                <c:pt idx="205">
                  <c:v>1956</c:v>
                </c:pt>
                <c:pt idx="206">
                  <c:v>1957</c:v>
                </c:pt>
                <c:pt idx="207">
                  <c:v>1958</c:v>
                </c:pt>
                <c:pt idx="208">
                  <c:v>1959</c:v>
                </c:pt>
                <c:pt idx="209">
                  <c:v>1960</c:v>
                </c:pt>
                <c:pt idx="210">
                  <c:v>1961</c:v>
                </c:pt>
                <c:pt idx="211">
                  <c:v>1962</c:v>
                </c:pt>
                <c:pt idx="212">
                  <c:v>1963</c:v>
                </c:pt>
                <c:pt idx="213">
                  <c:v>1964</c:v>
                </c:pt>
                <c:pt idx="214">
                  <c:v>1965</c:v>
                </c:pt>
                <c:pt idx="215">
                  <c:v>1966</c:v>
                </c:pt>
                <c:pt idx="216">
                  <c:v>1967</c:v>
                </c:pt>
                <c:pt idx="217">
                  <c:v>1968</c:v>
                </c:pt>
                <c:pt idx="218">
                  <c:v>1969</c:v>
                </c:pt>
                <c:pt idx="219">
                  <c:v>1970</c:v>
                </c:pt>
                <c:pt idx="220">
                  <c:v>1971</c:v>
                </c:pt>
                <c:pt idx="221">
                  <c:v>1972</c:v>
                </c:pt>
                <c:pt idx="222">
                  <c:v>1973</c:v>
                </c:pt>
                <c:pt idx="223">
                  <c:v>1974</c:v>
                </c:pt>
                <c:pt idx="224">
                  <c:v>1975</c:v>
                </c:pt>
                <c:pt idx="225">
                  <c:v>1976</c:v>
                </c:pt>
                <c:pt idx="226">
                  <c:v>1977</c:v>
                </c:pt>
                <c:pt idx="227">
                  <c:v>1978</c:v>
                </c:pt>
                <c:pt idx="228">
                  <c:v>1979</c:v>
                </c:pt>
                <c:pt idx="229">
                  <c:v>1980</c:v>
                </c:pt>
                <c:pt idx="230">
                  <c:v>1981</c:v>
                </c:pt>
                <c:pt idx="231">
                  <c:v>1982</c:v>
                </c:pt>
                <c:pt idx="232">
                  <c:v>1983</c:v>
                </c:pt>
                <c:pt idx="233">
                  <c:v>1984</c:v>
                </c:pt>
                <c:pt idx="234">
                  <c:v>1985</c:v>
                </c:pt>
                <c:pt idx="235">
                  <c:v>1986</c:v>
                </c:pt>
                <c:pt idx="236">
                  <c:v>1987</c:v>
                </c:pt>
                <c:pt idx="237">
                  <c:v>1988</c:v>
                </c:pt>
                <c:pt idx="238">
                  <c:v>1989</c:v>
                </c:pt>
                <c:pt idx="239">
                  <c:v>1990</c:v>
                </c:pt>
                <c:pt idx="240">
                  <c:v>1991</c:v>
                </c:pt>
                <c:pt idx="241">
                  <c:v>1992</c:v>
                </c:pt>
                <c:pt idx="242">
                  <c:v>1993</c:v>
                </c:pt>
                <c:pt idx="243">
                  <c:v>1994</c:v>
                </c:pt>
                <c:pt idx="244">
                  <c:v>1995</c:v>
                </c:pt>
                <c:pt idx="245">
                  <c:v>1996</c:v>
                </c:pt>
                <c:pt idx="246">
                  <c:v>1997</c:v>
                </c:pt>
                <c:pt idx="247">
                  <c:v>1998</c:v>
                </c:pt>
                <c:pt idx="248">
                  <c:v>1999</c:v>
                </c:pt>
                <c:pt idx="249">
                  <c:v>2000</c:v>
                </c:pt>
                <c:pt idx="250">
                  <c:v>2001</c:v>
                </c:pt>
                <c:pt idx="251">
                  <c:v>2002</c:v>
                </c:pt>
                <c:pt idx="252">
                  <c:v>2003</c:v>
                </c:pt>
                <c:pt idx="253">
                  <c:v>2004</c:v>
                </c:pt>
                <c:pt idx="254">
                  <c:v>2005</c:v>
                </c:pt>
                <c:pt idx="255">
                  <c:v>2006</c:v>
                </c:pt>
                <c:pt idx="256">
                  <c:v>2007</c:v>
                </c:pt>
                <c:pt idx="257">
                  <c:v>2008</c:v>
                </c:pt>
                <c:pt idx="258">
                  <c:v>2009</c:v>
                </c:pt>
                <c:pt idx="259">
                  <c:v>2010</c:v>
                </c:pt>
                <c:pt idx="260">
                  <c:v>2011</c:v>
                </c:pt>
                <c:pt idx="261">
                  <c:v>2012</c:v>
                </c:pt>
                <c:pt idx="262">
                  <c:v>2013</c:v>
                </c:pt>
                <c:pt idx="263">
                  <c:v>2014</c:v>
                </c:pt>
              </c:numCache>
            </c:numRef>
          </c:xVal>
          <c:yVal>
            <c:numRef>
              <c:f>'CDIAC SUESS'!$E$6:$E$269</c:f>
              <c:numCache>
                <c:formatCode>General</c:formatCode>
                <c:ptCount val="264"/>
                <c:pt idx="0">
                  <c:v>1.5E-3</c:v>
                </c:pt>
                <c:pt idx="1">
                  <c:v>3.0000000000000001E-3</c:v>
                </c:pt>
                <c:pt idx="2">
                  <c:v>4.5000000000000005E-3</c:v>
                </c:pt>
                <c:pt idx="3">
                  <c:v>6.0000000000000001E-3</c:v>
                </c:pt>
                <c:pt idx="4">
                  <c:v>7.4999999999999997E-3</c:v>
                </c:pt>
                <c:pt idx="5">
                  <c:v>8.9999999999999993E-3</c:v>
                </c:pt>
                <c:pt idx="6">
                  <c:v>1.0499999999999999E-2</c:v>
                </c:pt>
                <c:pt idx="7">
                  <c:v>1.1999999999999999E-2</c:v>
                </c:pt>
                <c:pt idx="8">
                  <c:v>1.3499999999999998E-2</c:v>
                </c:pt>
                <c:pt idx="9">
                  <c:v>1.4999999999999998E-2</c:v>
                </c:pt>
                <c:pt idx="10">
                  <c:v>1.6499999999999997E-2</c:v>
                </c:pt>
                <c:pt idx="11">
                  <c:v>1.7999999999999999E-2</c:v>
                </c:pt>
                <c:pt idx="12">
                  <c:v>1.95E-2</c:v>
                </c:pt>
                <c:pt idx="13">
                  <c:v>2.1000000000000001E-2</c:v>
                </c:pt>
                <c:pt idx="14">
                  <c:v>2.2500000000000003E-2</c:v>
                </c:pt>
                <c:pt idx="15">
                  <c:v>2.4000000000000004E-2</c:v>
                </c:pt>
                <c:pt idx="16">
                  <c:v>2.5500000000000005E-2</c:v>
                </c:pt>
                <c:pt idx="17">
                  <c:v>2.7000000000000007E-2</c:v>
                </c:pt>
                <c:pt idx="18">
                  <c:v>2.8500000000000008E-2</c:v>
                </c:pt>
                <c:pt idx="19">
                  <c:v>3.0000000000000009E-2</c:v>
                </c:pt>
                <c:pt idx="20">
                  <c:v>3.2000000000000008E-2</c:v>
                </c:pt>
                <c:pt idx="21">
                  <c:v>3.4000000000000009E-2</c:v>
                </c:pt>
                <c:pt idx="22">
                  <c:v>3.6000000000000011E-2</c:v>
                </c:pt>
                <c:pt idx="23">
                  <c:v>3.8000000000000013E-2</c:v>
                </c:pt>
                <c:pt idx="24">
                  <c:v>4.0000000000000015E-2</c:v>
                </c:pt>
                <c:pt idx="25">
                  <c:v>4.2000000000000016E-2</c:v>
                </c:pt>
                <c:pt idx="26">
                  <c:v>4.4000000000000018E-2</c:v>
                </c:pt>
                <c:pt idx="27">
                  <c:v>4.600000000000002E-2</c:v>
                </c:pt>
                <c:pt idx="28">
                  <c:v>4.8000000000000022E-2</c:v>
                </c:pt>
                <c:pt idx="29">
                  <c:v>5.0000000000000024E-2</c:v>
                </c:pt>
                <c:pt idx="30">
                  <c:v>5.2500000000000026E-2</c:v>
                </c:pt>
                <c:pt idx="31">
                  <c:v>5.5000000000000028E-2</c:v>
                </c:pt>
                <c:pt idx="32">
                  <c:v>5.750000000000003E-2</c:v>
                </c:pt>
                <c:pt idx="33">
                  <c:v>6.0000000000000032E-2</c:v>
                </c:pt>
                <c:pt idx="34">
                  <c:v>6.2500000000000028E-2</c:v>
                </c:pt>
                <c:pt idx="35">
                  <c:v>6.500000000000003E-2</c:v>
                </c:pt>
                <c:pt idx="36">
                  <c:v>6.7500000000000032E-2</c:v>
                </c:pt>
                <c:pt idx="37">
                  <c:v>7.0000000000000034E-2</c:v>
                </c:pt>
                <c:pt idx="38">
                  <c:v>7.2500000000000037E-2</c:v>
                </c:pt>
                <c:pt idx="39">
                  <c:v>7.5000000000000039E-2</c:v>
                </c:pt>
                <c:pt idx="40">
                  <c:v>7.8000000000000042E-2</c:v>
                </c:pt>
                <c:pt idx="41">
                  <c:v>8.1000000000000044E-2</c:v>
                </c:pt>
                <c:pt idx="42">
                  <c:v>8.4000000000000047E-2</c:v>
                </c:pt>
                <c:pt idx="43">
                  <c:v>8.700000000000005E-2</c:v>
                </c:pt>
                <c:pt idx="44">
                  <c:v>9.0000000000000052E-2</c:v>
                </c:pt>
                <c:pt idx="45">
                  <c:v>9.3000000000000055E-2</c:v>
                </c:pt>
                <c:pt idx="46">
                  <c:v>9.6500000000000058E-2</c:v>
                </c:pt>
                <c:pt idx="47">
                  <c:v>0.10000000000000006</c:v>
                </c:pt>
                <c:pt idx="48">
                  <c:v>0.10350000000000006</c:v>
                </c:pt>
                <c:pt idx="49">
                  <c:v>0.10750000000000007</c:v>
                </c:pt>
                <c:pt idx="50">
                  <c:v>0.11150000000000007</c:v>
                </c:pt>
                <c:pt idx="51">
                  <c:v>0.11650000000000008</c:v>
                </c:pt>
                <c:pt idx="52">
                  <c:v>0.12100000000000008</c:v>
                </c:pt>
                <c:pt idx="53">
                  <c:v>0.12550000000000008</c:v>
                </c:pt>
                <c:pt idx="54">
                  <c:v>0.13000000000000009</c:v>
                </c:pt>
                <c:pt idx="55">
                  <c:v>0.13500000000000009</c:v>
                </c:pt>
                <c:pt idx="56">
                  <c:v>0.1400000000000001</c:v>
                </c:pt>
                <c:pt idx="57">
                  <c:v>0.1450000000000001</c:v>
                </c:pt>
                <c:pt idx="58">
                  <c:v>0.15000000000000011</c:v>
                </c:pt>
                <c:pt idx="59">
                  <c:v>0.15500000000000011</c:v>
                </c:pt>
                <c:pt idx="60">
                  <c:v>0.16050000000000011</c:v>
                </c:pt>
                <c:pt idx="61">
                  <c:v>0.16600000000000012</c:v>
                </c:pt>
                <c:pt idx="62">
                  <c:v>0.17150000000000012</c:v>
                </c:pt>
                <c:pt idx="63">
                  <c:v>0.17700000000000013</c:v>
                </c:pt>
                <c:pt idx="64">
                  <c:v>0.18300000000000013</c:v>
                </c:pt>
                <c:pt idx="65">
                  <c:v>0.18950000000000014</c:v>
                </c:pt>
                <c:pt idx="66">
                  <c:v>0.19650000000000015</c:v>
                </c:pt>
                <c:pt idx="67">
                  <c:v>0.20350000000000015</c:v>
                </c:pt>
                <c:pt idx="68">
                  <c:v>0.21050000000000016</c:v>
                </c:pt>
                <c:pt idx="69">
                  <c:v>0.21750000000000017</c:v>
                </c:pt>
                <c:pt idx="70">
                  <c:v>0.22450000000000017</c:v>
                </c:pt>
                <c:pt idx="71">
                  <c:v>0.23200000000000018</c:v>
                </c:pt>
                <c:pt idx="72">
                  <c:v>0.24000000000000019</c:v>
                </c:pt>
                <c:pt idx="73">
                  <c:v>0.24800000000000019</c:v>
                </c:pt>
                <c:pt idx="74">
                  <c:v>0.25650000000000017</c:v>
                </c:pt>
                <c:pt idx="75">
                  <c:v>0.26500000000000018</c:v>
                </c:pt>
                <c:pt idx="76">
                  <c:v>0.27400000000000019</c:v>
                </c:pt>
                <c:pt idx="77">
                  <c:v>0.2830000000000002</c:v>
                </c:pt>
                <c:pt idx="78">
                  <c:v>0.2920000000000002</c:v>
                </c:pt>
                <c:pt idx="79">
                  <c:v>0.30400000000000021</c:v>
                </c:pt>
                <c:pt idx="80">
                  <c:v>0.31550000000000022</c:v>
                </c:pt>
                <c:pt idx="81">
                  <c:v>0.32700000000000023</c:v>
                </c:pt>
                <c:pt idx="82">
                  <c:v>0.33900000000000025</c:v>
                </c:pt>
                <c:pt idx="83">
                  <c:v>0.35100000000000026</c:v>
                </c:pt>
                <c:pt idx="84">
                  <c:v>0.36350000000000027</c:v>
                </c:pt>
                <c:pt idx="85">
                  <c:v>0.37800000000000028</c:v>
                </c:pt>
                <c:pt idx="86">
                  <c:v>0.39250000000000029</c:v>
                </c:pt>
                <c:pt idx="87">
                  <c:v>0.40750000000000031</c:v>
                </c:pt>
                <c:pt idx="88">
                  <c:v>0.42300000000000032</c:v>
                </c:pt>
                <c:pt idx="89">
                  <c:v>0.43950000000000033</c:v>
                </c:pt>
                <c:pt idx="90">
                  <c:v>0.45650000000000035</c:v>
                </c:pt>
                <c:pt idx="91">
                  <c:v>0.47450000000000037</c:v>
                </c:pt>
                <c:pt idx="92">
                  <c:v>0.49300000000000038</c:v>
                </c:pt>
                <c:pt idx="93">
                  <c:v>0.5125000000000004</c:v>
                </c:pt>
                <c:pt idx="94">
                  <c:v>0.53400000000000036</c:v>
                </c:pt>
                <c:pt idx="95">
                  <c:v>0.55550000000000033</c:v>
                </c:pt>
                <c:pt idx="96">
                  <c:v>0.57850000000000035</c:v>
                </c:pt>
                <c:pt idx="97">
                  <c:v>0.60200000000000031</c:v>
                </c:pt>
                <c:pt idx="98">
                  <c:v>0.62700000000000033</c:v>
                </c:pt>
                <c:pt idx="99">
                  <c:v>0.65400000000000036</c:v>
                </c:pt>
                <c:pt idx="100">
                  <c:v>0.68100000000000038</c:v>
                </c:pt>
                <c:pt idx="101">
                  <c:v>0.70950000000000035</c:v>
                </c:pt>
                <c:pt idx="102">
                  <c:v>0.73900000000000032</c:v>
                </c:pt>
                <c:pt idx="103">
                  <c:v>0.7735000000000003</c:v>
                </c:pt>
                <c:pt idx="104">
                  <c:v>0.80900000000000027</c:v>
                </c:pt>
                <c:pt idx="105">
                  <c:v>0.84700000000000031</c:v>
                </c:pt>
                <c:pt idx="106">
                  <c:v>0.88550000000000029</c:v>
                </c:pt>
                <c:pt idx="107">
                  <c:v>0.92450000000000032</c:v>
                </c:pt>
                <c:pt idx="108">
                  <c:v>0.9660000000000003</c:v>
                </c:pt>
                <c:pt idx="109">
                  <c:v>1.0115000000000003</c:v>
                </c:pt>
                <c:pt idx="110">
                  <c:v>1.0590000000000004</c:v>
                </c:pt>
                <c:pt idx="111">
                  <c:v>1.1075000000000004</c:v>
                </c:pt>
                <c:pt idx="112">
                  <c:v>1.1595000000000004</c:v>
                </c:pt>
                <c:pt idx="113">
                  <c:v>1.2155000000000005</c:v>
                </c:pt>
                <c:pt idx="114">
                  <c:v>1.2750000000000004</c:v>
                </c:pt>
                <c:pt idx="115">
                  <c:v>1.3360000000000003</c:v>
                </c:pt>
                <c:pt idx="116">
                  <c:v>1.4010000000000002</c:v>
                </c:pt>
                <c:pt idx="117">
                  <c:v>1.4685000000000001</c:v>
                </c:pt>
                <c:pt idx="118">
                  <c:v>1.5395000000000001</c:v>
                </c:pt>
                <c:pt idx="119">
                  <c:v>1.613</c:v>
                </c:pt>
                <c:pt idx="120">
                  <c:v>1.6910000000000001</c:v>
                </c:pt>
                <c:pt idx="121">
                  <c:v>1.7775000000000001</c:v>
                </c:pt>
                <c:pt idx="122">
                  <c:v>1.8695000000000002</c:v>
                </c:pt>
                <c:pt idx="123">
                  <c:v>1.9565000000000001</c:v>
                </c:pt>
                <c:pt idx="124">
                  <c:v>2.0505</c:v>
                </c:pt>
                <c:pt idx="125">
                  <c:v>2.1459999999999999</c:v>
                </c:pt>
                <c:pt idx="126">
                  <c:v>2.2429999999999999</c:v>
                </c:pt>
                <c:pt idx="127">
                  <c:v>2.3409999999999997</c:v>
                </c:pt>
                <c:pt idx="128">
                  <c:v>2.4459999999999997</c:v>
                </c:pt>
                <c:pt idx="129">
                  <c:v>2.5639999999999996</c:v>
                </c:pt>
                <c:pt idx="130">
                  <c:v>2.6854999999999998</c:v>
                </c:pt>
                <c:pt idx="131">
                  <c:v>2.8134999999999999</c:v>
                </c:pt>
                <c:pt idx="132">
                  <c:v>2.9495</c:v>
                </c:pt>
                <c:pt idx="133">
                  <c:v>3.0870000000000002</c:v>
                </c:pt>
                <c:pt idx="134">
                  <c:v>3.2255000000000003</c:v>
                </c:pt>
                <c:pt idx="135">
                  <c:v>3.3660000000000001</c:v>
                </c:pt>
                <c:pt idx="136">
                  <c:v>3.5135000000000001</c:v>
                </c:pt>
                <c:pt idx="137">
                  <c:v>3.677</c:v>
                </c:pt>
                <c:pt idx="138">
                  <c:v>3.8405</c:v>
                </c:pt>
                <c:pt idx="139">
                  <c:v>4.0185000000000004</c:v>
                </c:pt>
                <c:pt idx="140">
                  <c:v>4.2045000000000003</c:v>
                </c:pt>
                <c:pt idx="141">
                  <c:v>4.3915000000000006</c:v>
                </c:pt>
                <c:pt idx="142">
                  <c:v>4.5765000000000002</c:v>
                </c:pt>
                <c:pt idx="143">
                  <c:v>4.7680000000000007</c:v>
                </c:pt>
                <c:pt idx="144">
                  <c:v>4.971000000000001</c:v>
                </c:pt>
                <c:pt idx="145">
                  <c:v>5.1805000000000012</c:v>
                </c:pt>
                <c:pt idx="146">
                  <c:v>5.400500000000001</c:v>
                </c:pt>
                <c:pt idx="147">
                  <c:v>5.6330000000000009</c:v>
                </c:pt>
                <c:pt idx="148">
                  <c:v>5.8865000000000007</c:v>
                </c:pt>
                <c:pt idx="149">
                  <c:v>6.1535000000000011</c:v>
                </c:pt>
                <c:pt idx="150">
                  <c:v>6.4295000000000009</c:v>
                </c:pt>
                <c:pt idx="151">
                  <c:v>6.7125000000000012</c:v>
                </c:pt>
                <c:pt idx="152">
                  <c:v>7.0210000000000008</c:v>
                </c:pt>
                <c:pt idx="153">
                  <c:v>7.3330000000000011</c:v>
                </c:pt>
                <c:pt idx="154">
                  <c:v>7.6645000000000012</c:v>
                </c:pt>
                <c:pt idx="155">
                  <c:v>8.0180000000000007</c:v>
                </c:pt>
                <c:pt idx="156">
                  <c:v>8.41</c:v>
                </c:pt>
                <c:pt idx="157">
                  <c:v>8.7850000000000001</c:v>
                </c:pt>
                <c:pt idx="158">
                  <c:v>9.1775000000000002</c:v>
                </c:pt>
                <c:pt idx="159">
                  <c:v>9.5869999999999997</c:v>
                </c:pt>
                <c:pt idx="160">
                  <c:v>10.004999999999999</c:v>
                </c:pt>
                <c:pt idx="161">
                  <c:v>10.4445</c:v>
                </c:pt>
                <c:pt idx="162">
                  <c:v>10.916</c:v>
                </c:pt>
                <c:pt idx="163">
                  <c:v>11.341000000000001</c:v>
                </c:pt>
                <c:pt idx="164">
                  <c:v>11.760000000000002</c:v>
                </c:pt>
                <c:pt idx="165">
                  <c:v>12.210500000000001</c:v>
                </c:pt>
                <c:pt idx="166">
                  <c:v>12.688000000000001</c:v>
                </c:pt>
                <c:pt idx="167">
                  <c:v>13.156000000000001</c:v>
                </c:pt>
                <c:pt idx="168">
                  <c:v>13.559000000000001</c:v>
                </c:pt>
                <c:pt idx="169">
                  <c:v>14.025</c:v>
                </c:pt>
                <c:pt idx="170">
                  <c:v>14.426500000000001</c:v>
                </c:pt>
                <c:pt idx="171">
                  <c:v>14.849</c:v>
                </c:pt>
                <c:pt idx="172">
                  <c:v>15.334</c:v>
                </c:pt>
                <c:pt idx="173">
                  <c:v>15.8155</c:v>
                </c:pt>
                <c:pt idx="174">
                  <c:v>16.303000000000001</c:v>
                </c:pt>
                <c:pt idx="175">
                  <c:v>16.794499999999999</c:v>
                </c:pt>
                <c:pt idx="176">
                  <c:v>17.325499999999998</c:v>
                </c:pt>
                <c:pt idx="177">
                  <c:v>17.857999999999997</c:v>
                </c:pt>
                <c:pt idx="178">
                  <c:v>18.430499999999999</c:v>
                </c:pt>
                <c:pt idx="179">
                  <c:v>18.956999999999997</c:v>
                </c:pt>
                <c:pt idx="180">
                  <c:v>19.426999999999996</c:v>
                </c:pt>
                <c:pt idx="181">
                  <c:v>19.850499999999997</c:v>
                </c:pt>
                <c:pt idx="182">
                  <c:v>20.296999999999997</c:v>
                </c:pt>
                <c:pt idx="183">
                  <c:v>20.783499999999997</c:v>
                </c:pt>
                <c:pt idx="184">
                  <c:v>21.296999999999997</c:v>
                </c:pt>
                <c:pt idx="185">
                  <c:v>21.861999999999998</c:v>
                </c:pt>
                <c:pt idx="186">
                  <c:v>22.4665</c:v>
                </c:pt>
                <c:pt idx="187">
                  <c:v>23.037500000000001</c:v>
                </c:pt>
                <c:pt idx="188">
                  <c:v>23.633500000000002</c:v>
                </c:pt>
                <c:pt idx="189">
                  <c:v>24.283000000000001</c:v>
                </c:pt>
                <c:pt idx="190">
                  <c:v>24.950000000000003</c:v>
                </c:pt>
                <c:pt idx="191">
                  <c:v>25.621000000000002</c:v>
                </c:pt>
                <c:pt idx="192">
                  <c:v>26.316500000000001</c:v>
                </c:pt>
                <c:pt idx="193">
                  <c:v>27.008000000000003</c:v>
                </c:pt>
                <c:pt idx="194">
                  <c:v>27.588000000000001</c:v>
                </c:pt>
                <c:pt idx="195">
                  <c:v>28.207000000000001</c:v>
                </c:pt>
                <c:pt idx="196">
                  <c:v>28.903000000000002</c:v>
                </c:pt>
                <c:pt idx="197">
                  <c:v>29.637500000000003</c:v>
                </c:pt>
                <c:pt idx="198">
                  <c:v>30.347000000000001</c:v>
                </c:pt>
                <c:pt idx="199">
                  <c:v>31.162000000000003</c:v>
                </c:pt>
                <c:pt idx="200">
                  <c:v>32.045500000000004</c:v>
                </c:pt>
                <c:pt idx="201">
                  <c:v>32.943000000000005</c:v>
                </c:pt>
                <c:pt idx="202">
                  <c:v>33.863500000000002</c:v>
                </c:pt>
                <c:pt idx="203">
                  <c:v>34.795999999999999</c:v>
                </c:pt>
                <c:pt idx="204">
                  <c:v>35.817</c:v>
                </c:pt>
                <c:pt idx="205">
                  <c:v>36.905500000000004</c:v>
                </c:pt>
                <c:pt idx="206">
                  <c:v>38.040500000000002</c:v>
                </c:pt>
                <c:pt idx="207">
                  <c:v>39.205500000000001</c:v>
                </c:pt>
                <c:pt idx="208">
                  <c:v>40.432499999999997</c:v>
                </c:pt>
                <c:pt idx="209">
                  <c:v>41.716999999999999</c:v>
                </c:pt>
                <c:pt idx="210">
                  <c:v>43.006999999999998</c:v>
                </c:pt>
                <c:pt idx="211">
                  <c:v>44.349999999999994</c:v>
                </c:pt>
                <c:pt idx="212">
                  <c:v>45.766499999999994</c:v>
                </c:pt>
                <c:pt idx="213">
                  <c:v>47.263999999999996</c:v>
                </c:pt>
                <c:pt idx="214">
                  <c:v>48.828999999999994</c:v>
                </c:pt>
                <c:pt idx="215">
                  <c:v>50.472999999999992</c:v>
                </c:pt>
                <c:pt idx="216">
                  <c:v>52.169499999999992</c:v>
                </c:pt>
                <c:pt idx="217">
                  <c:v>53.952499999999993</c:v>
                </c:pt>
                <c:pt idx="218">
                  <c:v>55.842499999999994</c:v>
                </c:pt>
                <c:pt idx="219">
                  <c:v>57.868999999999993</c:v>
                </c:pt>
                <c:pt idx="220">
                  <c:v>59.972999999999992</c:v>
                </c:pt>
                <c:pt idx="221">
                  <c:v>62.160999999999994</c:v>
                </c:pt>
                <c:pt idx="222">
                  <c:v>64.467999999999989</c:v>
                </c:pt>
                <c:pt idx="223">
                  <c:v>66.779499999999985</c:v>
                </c:pt>
                <c:pt idx="224">
                  <c:v>69.077499999999986</c:v>
                </c:pt>
                <c:pt idx="225">
                  <c:v>71.509499999999989</c:v>
                </c:pt>
                <c:pt idx="226">
                  <c:v>74.017499999999984</c:v>
                </c:pt>
                <c:pt idx="227">
                  <c:v>76.55449999999999</c:v>
                </c:pt>
                <c:pt idx="228">
                  <c:v>79.23299999999999</c:v>
                </c:pt>
                <c:pt idx="229">
                  <c:v>81.883499999999984</c:v>
                </c:pt>
                <c:pt idx="230">
                  <c:v>84.452499999999986</c:v>
                </c:pt>
                <c:pt idx="231">
                  <c:v>86.999499999999983</c:v>
                </c:pt>
                <c:pt idx="232">
                  <c:v>89.536999999999978</c:v>
                </c:pt>
                <c:pt idx="233">
                  <c:v>92.165999999999983</c:v>
                </c:pt>
                <c:pt idx="234">
                  <c:v>94.874499999999983</c:v>
                </c:pt>
                <c:pt idx="235">
                  <c:v>97.665999999999983</c:v>
                </c:pt>
                <c:pt idx="236">
                  <c:v>100.52849999999998</c:v>
                </c:pt>
                <c:pt idx="237">
                  <c:v>103.49649999999998</c:v>
                </c:pt>
                <c:pt idx="238">
                  <c:v>106.52949999999998</c:v>
                </c:pt>
                <c:pt idx="239">
                  <c:v>109.56649999999999</c:v>
                </c:pt>
                <c:pt idx="240">
                  <c:v>112.63749999999999</c:v>
                </c:pt>
                <c:pt idx="241">
                  <c:v>115.67649999999999</c:v>
                </c:pt>
                <c:pt idx="242">
                  <c:v>118.71149999999999</c:v>
                </c:pt>
                <c:pt idx="243">
                  <c:v>121.79849999999999</c:v>
                </c:pt>
                <c:pt idx="244">
                  <c:v>124.95099999999999</c:v>
                </c:pt>
                <c:pt idx="245">
                  <c:v>128.17499999999998</c:v>
                </c:pt>
                <c:pt idx="246">
                  <c:v>131.45299999999997</c:v>
                </c:pt>
                <c:pt idx="247">
                  <c:v>134.74099999999999</c:v>
                </c:pt>
                <c:pt idx="248">
                  <c:v>138.02149999999997</c:v>
                </c:pt>
                <c:pt idx="249">
                  <c:v>141.38799999999998</c:v>
                </c:pt>
                <c:pt idx="250">
                  <c:v>144.83449999999996</c:v>
                </c:pt>
                <c:pt idx="251">
                  <c:v>148.33149999999995</c:v>
                </c:pt>
                <c:pt idx="252">
                  <c:v>152.01949999999994</c:v>
                </c:pt>
                <c:pt idx="253">
                  <c:v>155.89099999999993</c:v>
                </c:pt>
                <c:pt idx="254">
                  <c:v>159.91199999999992</c:v>
                </c:pt>
                <c:pt idx="255">
                  <c:v>164.07999999999993</c:v>
                </c:pt>
                <c:pt idx="256">
                  <c:v>168.33149999999992</c:v>
                </c:pt>
                <c:pt idx="257">
                  <c:v>172.71949999999993</c:v>
                </c:pt>
                <c:pt idx="258">
                  <c:v>177.06799999999993</c:v>
                </c:pt>
                <c:pt idx="259">
                  <c:v>181.63199999999992</c:v>
                </c:pt>
                <c:pt idx="260">
                  <c:v>186.38349999999991</c:v>
                </c:pt>
                <c:pt idx="261">
                  <c:v>191.21999999999991</c:v>
                </c:pt>
                <c:pt idx="262">
                  <c:v>196.10649999999993</c:v>
                </c:pt>
                <c:pt idx="263">
                  <c:v>201.03399999999993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'CDIAC SUESS'!$F$5</c:f>
              <c:strCache>
                <c:ptCount val="1"/>
                <c:pt idx="0">
                  <c:v>   50 % du cumul (ppm)</c:v>
                </c:pt>
              </c:strCache>
            </c:strRef>
          </c:tx>
          <c:marker>
            <c:symbol val="none"/>
          </c:marker>
          <c:xVal>
            <c:numRef>
              <c:f>'CDIAC SUESS'!$A$6:$A$269</c:f>
              <c:numCache>
                <c:formatCode>General</c:formatCode>
                <c:ptCount val="264"/>
                <c:pt idx="0">
                  <c:v>1751</c:v>
                </c:pt>
                <c:pt idx="1">
                  <c:v>1752</c:v>
                </c:pt>
                <c:pt idx="2">
                  <c:v>1753</c:v>
                </c:pt>
                <c:pt idx="3">
                  <c:v>1754</c:v>
                </c:pt>
                <c:pt idx="4">
                  <c:v>1755</c:v>
                </c:pt>
                <c:pt idx="5">
                  <c:v>1756</c:v>
                </c:pt>
                <c:pt idx="6">
                  <c:v>1757</c:v>
                </c:pt>
                <c:pt idx="7">
                  <c:v>1758</c:v>
                </c:pt>
                <c:pt idx="8">
                  <c:v>1759</c:v>
                </c:pt>
                <c:pt idx="9">
                  <c:v>1760</c:v>
                </c:pt>
                <c:pt idx="10">
                  <c:v>1761</c:v>
                </c:pt>
                <c:pt idx="11">
                  <c:v>1762</c:v>
                </c:pt>
                <c:pt idx="12">
                  <c:v>1763</c:v>
                </c:pt>
                <c:pt idx="13">
                  <c:v>1764</c:v>
                </c:pt>
                <c:pt idx="14">
                  <c:v>1765</c:v>
                </c:pt>
                <c:pt idx="15">
                  <c:v>1766</c:v>
                </c:pt>
                <c:pt idx="16">
                  <c:v>1767</c:v>
                </c:pt>
                <c:pt idx="17">
                  <c:v>1768</c:v>
                </c:pt>
                <c:pt idx="18">
                  <c:v>1769</c:v>
                </c:pt>
                <c:pt idx="19">
                  <c:v>1770</c:v>
                </c:pt>
                <c:pt idx="20">
                  <c:v>1771</c:v>
                </c:pt>
                <c:pt idx="21">
                  <c:v>1772</c:v>
                </c:pt>
                <c:pt idx="22">
                  <c:v>1773</c:v>
                </c:pt>
                <c:pt idx="23">
                  <c:v>1774</c:v>
                </c:pt>
                <c:pt idx="24">
                  <c:v>1775</c:v>
                </c:pt>
                <c:pt idx="25">
                  <c:v>1776</c:v>
                </c:pt>
                <c:pt idx="26">
                  <c:v>1777</c:v>
                </c:pt>
                <c:pt idx="27">
                  <c:v>1778</c:v>
                </c:pt>
                <c:pt idx="28">
                  <c:v>1779</c:v>
                </c:pt>
                <c:pt idx="29">
                  <c:v>1780</c:v>
                </c:pt>
                <c:pt idx="30">
                  <c:v>1781</c:v>
                </c:pt>
                <c:pt idx="31">
                  <c:v>1782</c:v>
                </c:pt>
                <c:pt idx="32">
                  <c:v>1783</c:v>
                </c:pt>
                <c:pt idx="33">
                  <c:v>1784</c:v>
                </c:pt>
                <c:pt idx="34">
                  <c:v>1785</c:v>
                </c:pt>
                <c:pt idx="35">
                  <c:v>1786</c:v>
                </c:pt>
                <c:pt idx="36">
                  <c:v>1787</c:v>
                </c:pt>
                <c:pt idx="37">
                  <c:v>1788</c:v>
                </c:pt>
                <c:pt idx="38">
                  <c:v>1789</c:v>
                </c:pt>
                <c:pt idx="39">
                  <c:v>1790</c:v>
                </c:pt>
                <c:pt idx="40">
                  <c:v>1791</c:v>
                </c:pt>
                <c:pt idx="41">
                  <c:v>1792</c:v>
                </c:pt>
                <c:pt idx="42">
                  <c:v>1793</c:v>
                </c:pt>
                <c:pt idx="43">
                  <c:v>1794</c:v>
                </c:pt>
                <c:pt idx="44">
                  <c:v>1795</c:v>
                </c:pt>
                <c:pt idx="45">
                  <c:v>1796</c:v>
                </c:pt>
                <c:pt idx="46">
                  <c:v>1797</c:v>
                </c:pt>
                <c:pt idx="47">
                  <c:v>1798</c:v>
                </c:pt>
                <c:pt idx="48">
                  <c:v>1799</c:v>
                </c:pt>
                <c:pt idx="49">
                  <c:v>1800</c:v>
                </c:pt>
                <c:pt idx="50">
                  <c:v>1801</c:v>
                </c:pt>
                <c:pt idx="51">
                  <c:v>1802</c:v>
                </c:pt>
                <c:pt idx="52">
                  <c:v>1803</c:v>
                </c:pt>
                <c:pt idx="53">
                  <c:v>1804</c:v>
                </c:pt>
                <c:pt idx="54">
                  <c:v>1805</c:v>
                </c:pt>
                <c:pt idx="55">
                  <c:v>1806</c:v>
                </c:pt>
                <c:pt idx="56">
                  <c:v>1807</c:v>
                </c:pt>
                <c:pt idx="57">
                  <c:v>1808</c:v>
                </c:pt>
                <c:pt idx="58">
                  <c:v>1809</c:v>
                </c:pt>
                <c:pt idx="59">
                  <c:v>1810</c:v>
                </c:pt>
                <c:pt idx="60">
                  <c:v>1811</c:v>
                </c:pt>
                <c:pt idx="61">
                  <c:v>1812</c:v>
                </c:pt>
                <c:pt idx="62">
                  <c:v>1813</c:v>
                </c:pt>
                <c:pt idx="63">
                  <c:v>1814</c:v>
                </c:pt>
                <c:pt idx="64">
                  <c:v>1815</c:v>
                </c:pt>
                <c:pt idx="65">
                  <c:v>1816</c:v>
                </c:pt>
                <c:pt idx="66">
                  <c:v>1817</c:v>
                </c:pt>
                <c:pt idx="67">
                  <c:v>1818</c:v>
                </c:pt>
                <c:pt idx="68">
                  <c:v>1819</c:v>
                </c:pt>
                <c:pt idx="69">
                  <c:v>1820</c:v>
                </c:pt>
                <c:pt idx="70">
                  <c:v>1821</c:v>
                </c:pt>
                <c:pt idx="71">
                  <c:v>1822</c:v>
                </c:pt>
                <c:pt idx="72">
                  <c:v>1823</c:v>
                </c:pt>
                <c:pt idx="73">
                  <c:v>1824</c:v>
                </c:pt>
                <c:pt idx="74">
                  <c:v>1825</c:v>
                </c:pt>
                <c:pt idx="75">
                  <c:v>1826</c:v>
                </c:pt>
                <c:pt idx="76">
                  <c:v>1827</c:v>
                </c:pt>
                <c:pt idx="77">
                  <c:v>1828</c:v>
                </c:pt>
                <c:pt idx="78">
                  <c:v>1829</c:v>
                </c:pt>
                <c:pt idx="79">
                  <c:v>1830</c:v>
                </c:pt>
                <c:pt idx="80">
                  <c:v>1831</c:v>
                </c:pt>
                <c:pt idx="81">
                  <c:v>1832</c:v>
                </c:pt>
                <c:pt idx="82">
                  <c:v>1833</c:v>
                </c:pt>
                <c:pt idx="83">
                  <c:v>1834</c:v>
                </c:pt>
                <c:pt idx="84">
                  <c:v>1835</c:v>
                </c:pt>
                <c:pt idx="85">
                  <c:v>1836</c:v>
                </c:pt>
                <c:pt idx="86">
                  <c:v>1837</c:v>
                </c:pt>
                <c:pt idx="87">
                  <c:v>1838</c:v>
                </c:pt>
                <c:pt idx="88">
                  <c:v>1839</c:v>
                </c:pt>
                <c:pt idx="89">
                  <c:v>1840</c:v>
                </c:pt>
                <c:pt idx="90">
                  <c:v>1841</c:v>
                </c:pt>
                <c:pt idx="91">
                  <c:v>1842</c:v>
                </c:pt>
                <c:pt idx="92">
                  <c:v>1843</c:v>
                </c:pt>
                <c:pt idx="93">
                  <c:v>1844</c:v>
                </c:pt>
                <c:pt idx="94">
                  <c:v>1845</c:v>
                </c:pt>
                <c:pt idx="95">
                  <c:v>1846</c:v>
                </c:pt>
                <c:pt idx="96">
                  <c:v>1847</c:v>
                </c:pt>
                <c:pt idx="97">
                  <c:v>1848</c:v>
                </c:pt>
                <c:pt idx="98">
                  <c:v>1849</c:v>
                </c:pt>
                <c:pt idx="99">
                  <c:v>1850</c:v>
                </c:pt>
                <c:pt idx="100">
                  <c:v>1851</c:v>
                </c:pt>
                <c:pt idx="101">
                  <c:v>1852</c:v>
                </c:pt>
                <c:pt idx="102">
                  <c:v>1853</c:v>
                </c:pt>
                <c:pt idx="103">
                  <c:v>1854</c:v>
                </c:pt>
                <c:pt idx="104">
                  <c:v>1855</c:v>
                </c:pt>
                <c:pt idx="105">
                  <c:v>1856</c:v>
                </c:pt>
                <c:pt idx="106">
                  <c:v>1857</c:v>
                </c:pt>
                <c:pt idx="107">
                  <c:v>1858</c:v>
                </c:pt>
                <c:pt idx="108">
                  <c:v>1859</c:v>
                </c:pt>
                <c:pt idx="109">
                  <c:v>1860</c:v>
                </c:pt>
                <c:pt idx="110">
                  <c:v>1861</c:v>
                </c:pt>
                <c:pt idx="111">
                  <c:v>1862</c:v>
                </c:pt>
                <c:pt idx="112">
                  <c:v>1863</c:v>
                </c:pt>
                <c:pt idx="113">
                  <c:v>1864</c:v>
                </c:pt>
                <c:pt idx="114">
                  <c:v>1865</c:v>
                </c:pt>
                <c:pt idx="115">
                  <c:v>1866</c:v>
                </c:pt>
                <c:pt idx="116">
                  <c:v>1867</c:v>
                </c:pt>
                <c:pt idx="117">
                  <c:v>1868</c:v>
                </c:pt>
                <c:pt idx="118">
                  <c:v>1869</c:v>
                </c:pt>
                <c:pt idx="119">
                  <c:v>1870</c:v>
                </c:pt>
                <c:pt idx="120">
                  <c:v>1871</c:v>
                </c:pt>
                <c:pt idx="121">
                  <c:v>1872</c:v>
                </c:pt>
                <c:pt idx="122">
                  <c:v>1873</c:v>
                </c:pt>
                <c:pt idx="123">
                  <c:v>1874</c:v>
                </c:pt>
                <c:pt idx="124">
                  <c:v>1875</c:v>
                </c:pt>
                <c:pt idx="125">
                  <c:v>1876</c:v>
                </c:pt>
                <c:pt idx="126">
                  <c:v>1877</c:v>
                </c:pt>
                <c:pt idx="127">
                  <c:v>1878</c:v>
                </c:pt>
                <c:pt idx="128">
                  <c:v>1879</c:v>
                </c:pt>
                <c:pt idx="129">
                  <c:v>1880</c:v>
                </c:pt>
                <c:pt idx="130">
                  <c:v>1881</c:v>
                </c:pt>
                <c:pt idx="131">
                  <c:v>1882</c:v>
                </c:pt>
                <c:pt idx="132">
                  <c:v>1883</c:v>
                </c:pt>
                <c:pt idx="133">
                  <c:v>1884</c:v>
                </c:pt>
                <c:pt idx="134">
                  <c:v>1885</c:v>
                </c:pt>
                <c:pt idx="135">
                  <c:v>1886</c:v>
                </c:pt>
                <c:pt idx="136">
                  <c:v>1887</c:v>
                </c:pt>
                <c:pt idx="137">
                  <c:v>1888</c:v>
                </c:pt>
                <c:pt idx="138">
                  <c:v>1889</c:v>
                </c:pt>
                <c:pt idx="139">
                  <c:v>1890</c:v>
                </c:pt>
                <c:pt idx="140">
                  <c:v>1891</c:v>
                </c:pt>
                <c:pt idx="141">
                  <c:v>1892</c:v>
                </c:pt>
                <c:pt idx="142">
                  <c:v>1893</c:v>
                </c:pt>
                <c:pt idx="143">
                  <c:v>1894</c:v>
                </c:pt>
                <c:pt idx="144">
                  <c:v>1895</c:v>
                </c:pt>
                <c:pt idx="145">
                  <c:v>1896</c:v>
                </c:pt>
                <c:pt idx="146">
                  <c:v>1897</c:v>
                </c:pt>
                <c:pt idx="147">
                  <c:v>1898</c:v>
                </c:pt>
                <c:pt idx="148">
                  <c:v>1899</c:v>
                </c:pt>
                <c:pt idx="149">
                  <c:v>1900</c:v>
                </c:pt>
                <c:pt idx="150">
                  <c:v>1901</c:v>
                </c:pt>
                <c:pt idx="151">
                  <c:v>1902</c:v>
                </c:pt>
                <c:pt idx="152">
                  <c:v>1903</c:v>
                </c:pt>
                <c:pt idx="153">
                  <c:v>1904</c:v>
                </c:pt>
                <c:pt idx="154">
                  <c:v>1905</c:v>
                </c:pt>
                <c:pt idx="155">
                  <c:v>1906</c:v>
                </c:pt>
                <c:pt idx="156">
                  <c:v>1907</c:v>
                </c:pt>
                <c:pt idx="157">
                  <c:v>1908</c:v>
                </c:pt>
                <c:pt idx="158">
                  <c:v>1909</c:v>
                </c:pt>
                <c:pt idx="159">
                  <c:v>1910</c:v>
                </c:pt>
                <c:pt idx="160">
                  <c:v>1911</c:v>
                </c:pt>
                <c:pt idx="161">
                  <c:v>1912</c:v>
                </c:pt>
                <c:pt idx="162">
                  <c:v>1913</c:v>
                </c:pt>
                <c:pt idx="163">
                  <c:v>1914</c:v>
                </c:pt>
                <c:pt idx="164">
                  <c:v>1915</c:v>
                </c:pt>
                <c:pt idx="165">
                  <c:v>1916</c:v>
                </c:pt>
                <c:pt idx="166">
                  <c:v>1917</c:v>
                </c:pt>
                <c:pt idx="167">
                  <c:v>1918</c:v>
                </c:pt>
                <c:pt idx="168">
                  <c:v>1919</c:v>
                </c:pt>
                <c:pt idx="169">
                  <c:v>1920</c:v>
                </c:pt>
                <c:pt idx="170">
                  <c:v>1921</c:v>
                </c:pt>
                <c:pt idx="171">
                  <c:v>1922</c:v>
                </c:pt>
                <c:pt idx="172">
                  <c:v>1923</c:v>
                </c:pt>
                <c:pt idx="173">
                  <c:v>1924</c:v>
                </c:pt>
                <c:pt idx="174">
                  <c:v>1925</c:v>
                </c:pt>
                <c:pt idx="175">
                  <c:v>1926</c:v>
                </c:pt>
                <c:pt idx="176">
                  <c:v>1927</c:v>
                </c:pt>
                <c:pt idx="177">
                  <c:v>1928</c:v>
                </c:pt>
                <c:pt idx="178">
                  <c:v>1929</c:v>
                </c:pt>
                <c:pt idx="179">
                  <c:v>1930</c:v>
                </c:pt>
                <c:pt idx="180">
                  <c:v>1931</c:v>
                </c:pt>
                <c:pt idx="181">
                  <c:v>1932</c:v>
                </c:pt>
                <c:pt idx="182">
                  <c:v>1933</c:v>
                </c:pt>
                <c:pt idx="183">
                  <c:v>1934</c:v>
                </c:pt>
                <c:pt idx="184">
                  <c:v>1935</c:v>
                </c:pt>
                <c:pt idx="185">
                  <c:v>1936</c:v>
                </c:pt>
                <c:pt idx="186">
                  <c:v>1937</c:v>
                </c:pt>
                <c:pt idx="187">
                  <c:v>1938</c:v>
                </c:pt>
                <c:pt idx="188">
                  <c:v>1939</c:v>
                </c:pt>
                <c:pt idx="189">
                  <c:v>1940</c:v>
                </c:pt>
                <c:pt idx="190">
                  <c:v>1941</c:v>
                </c:pt>
                <c:pt idx="191">
                  <c:v>1942</c:v>
                </c:pt>
                <c:pt idx="192">
                  <c:v>1943</c:v>
                </c:pt>
                <c:pt idx="193">
                  <c:v>1944</c:v>
                </c:pt>
                <c:pt idx="194">
                  <c:v>1945</c:v>
                </c:pt>
                <c:pt idx="195">
                  <c:v>1946</c:v>
                </c:pt>
                <c:pt idx="196">
                  <c:v>1947</c:v>
                </c:pt>
                <c:pt idx="197">
                  <c:v>1948</c:v>
                </c:pt>
                <c:pt idx="198">
                  <c:v>1949</c:v>
                </c:pt>
                <c:pt idx="199">
                  <c:v>1950</c:v>
                </c:pt>
                <c:pt idx="200">
                  <c:v>1951</c:v>
                </c:pt>
                <c:pt idx="201">
                  <c:v>1952</c:v>
                </c:pt>
                <c:pt idx="202">
                  <c:v>1953</c:v>
                </c:pt>
                <c:pt idx="203">
                  <c:v>1954</c:v>
                </c:pt>
                <c:pt idx="204">
                  <c:v>1955</c:v>
                </c:pt>
                <c:pt idx="205">
                  <c:v>1956</c:v>
                </c:pt>
                <c:pt idx="206">
                  <c:v>1957</c:v>
                </c:pt>
                <c:pt idx="207">
                  <c:v>1958</c:v>
                </c:pt>
                <c:pt idx="208">
                  <c:v>1959</c:v>
                </c:pt>
                <c:pt idx="209">
                  <c:v>1960</c:v>
                </c:pt>
                <c:pt idx="210">
                  <c:v>1961</c:v>
                </c:pt>
                <c:pt idx="211">
                  <c:v>1962</c:v>
                </c:pt>
                <c:pt idx="212">
                  <c:v>1963</c:v>
                </c:pt>
                <c:pt idx="213">
                  <c:v>1964</c:v>
                </c:pt>
                <c:pt idx="214">
                  <c:v>1965</c:v>
                </c:pt>
                <c:pt idx="215">
                  <c:v>1966</c:v>
                </c:pt>
                <c:pt idx="216">
                  <c:v>1967</c:v>
                </c:pt>
                <c:pt idx="217">
                  <c:v>1968</c:v>
                </c:pt>
                <c:pt idx="218">
                  <c:v>1969</c:v>
                </c:pt>
                <c:pt idx="219">
                  <c:v>1970</c:v>
                </c:pt>
                <c:pt idx="220">
                  <c:v>1971</c:v>
                </c:pt>
                <c:pt idx="221">
                  <c:v>1972</c:v>
                </c:pt>
                <c:pt idx="222">
                  <c:v>1973</c:v>
                </c:pt>
                <c:pt idx="223">
                  <c:v>1974</c:v>
                </c:pt>
                <c:pt idx="224">
                  <c:v>1975</c:v>
                </c:pt>
                <c:pt idx="225">
                  <c:v>1976</c:v>
                </c:pt>
                <c:pt idx="226">
                  <c:v>1977</c:v>
                </c:pt>
                <c:pt idx="227">
                  <c:v>1978</c:v>
                </c:pt>
                <c:pt idx="228">
                  <c:v>1979</c:v>
                </c:pt>
                <c:pt idx="229">
                  <c:v>1980</c:v>
                </c:pt>
                <c:pt idx="230">
                  <c:v>1981</c:v>
                </c:pt>
                <c:pt idx="231">
                  <c:v>1982</c:v>
                </c:pt>
                <c:pt idx="232">
                  <c:v>1983</c:v>
                </c:pt>
                <c:pt idx="233">
                  <c:v>1984</c:v>
                </c:pt>
                <c:pt idx="234">
                  <c:v>1985</c:v>
                </c:pt>
                <c:pt idx="235">
                  <c:v>1986</c:v>
                </c:pt>
                <c:pt idx="236">
                  <c:v>1987</c:v>
                </c:pt>
                <c:pt idx="237">
                  <c:v>1988</c:v>
                </c:pt>
                <c:pt idx="238">
                  <c:v>1989</c:v>
                </c:pt>
                <c:pt idx="239">
                  <c:v>1990</c:v>
                </c:pt>
                <c:pt idx="240">
                  <c:v>1991</c:v>
                </c:pt>
                <c:pt idx="241">
                  <c:v>1992</c:v>
                </c:pt>
                <c:pt idx="242">
                  <c:v>1993</c:v>
                </c:pt>
                <c:pt idx="243">
                  <c:v>1994</c:v>
                </c:pt>
                <c:pt idx="244">
                  <c:v>1995</c:v>
                </c:pt>
                <c:pt idx="245">
                  <c:v>1996</c:v>
                </c:pt>
                <c:pt idx="246">
                  <c:v>1997</c:v>
                </c:pt>
                <c:pt idx="247">
                  <c:v>1998</c:v>
                </c:pt>
                <c:pt idx="248">
                  <c:v>1999</c:v>
                </c:pt>
                <c:pt idx="249">
                  <c:v>2000</c:v>
                </c:pt>
                <c:pt idx="250">
                  <c:v>2001</c:v>
                </c:pt>
                <c:pt idx="251">
                  <c:v>2002</c:v>
                </c:pt>
                <c:pt idx="252">
                  <c:v>2003</c:v>
                </c:pt>
                <c:pt idx="253">
                  <c:v>2004</c:v>
                </c:pt>
                <c:pt idx="254">
                  <c:v>2005</c:v>
                </c:pt>
                <c:pt idx="255">
                  <c:v>2006</c:v>
                </c:pt>
                <c:pt idx="256">
                  <c:v>2007</c:v>
                </c:pt>
                <c:pt idx="257">
                  <c:v>2008</c:v>
                </c:pt>
                <c:pt idx="258">
                  <c:v>2009</c:v>
                </c:pt>
                <c:pt idx="259">
                  <c:v>2010</c:v>
                </c:pt>
                <c:pt idx="260">
                  <c:v>2011</c:v>
                </c:pt>
                <c:pt idx="261">
                  <c:v>2012</c:v>
                </c:pt>
                <c:pt idx="262">
                  <c:v>2013</c:v>
                </c:pt>
                <c:pt idx="263">
                  <c:v>2014</c:v>
                </c:pt>
              </c:numCache>
            </c:numRef>
          </c:xVal>
          <c:yVal>
            <c:numRef>
              <c:f>'CDIAC SUESS'!$F$6:$F$269</c:f>
              <c:numCache>
                <c:formatCode>0.00</c:formatCode>
                <c:ptCount val="264"/>
                <c:pt idx="0">
                  <c:v>7.0754716981132071E-4</c:v>
                </c:pt>
                <c:pt idx="1">
                  <c:v>1.4150943396226414E-3</c:v>
                </c:pt>
                <c:pt idx="2">
                  <c:v>2.1226415094339622E-3</c:v>
                </c:pt>
                <c:pt idx="3">
                  <c:v>2.8301886792452828E-3</c:v>
                </c:pt>
                <c:pt idx="4">
                  <c:v>3.5377358490566034E-3</c:v>
                </c:pt>
                <c:pt idx="5">
                  <c:v>4.2452830188679236E-3</c:v>
                </c:pt>
                <c:pt idx="6">
                  <c:v>4.9528301886792442E-3</c:v>
                </c:pt>
                <c:pt idx="7">
                  <c:v>5.6603773584905648E-3</c:v>
                </c:pt>
                <c:pt idx="8">
                  <c:v>6.3679245283018854E-3</c:v>
                </c:pt>
                <c:pt idx="9">
                  <c:v>7.075471698113206E-3</c:v>
                </c:pt>
                <c:pt idx="10">
                  <c:v>7.7830188679245266E-3</c:v>
                </c:pt>
                <c:pt idx="11">
                  <c:v>8.4905660377358472E-3</c:v>
                </c:pt>
                <c:pt idx="12">
                  <c:v>9.1981132075471695E-3</c:v>
                </c:pt>
                <c:pt idx="13">
                  <c:v>9.9056603773584901E-3</c:v>
                </c:pt>
                <c:pt idx="14">
                  <c:v>1.0613207547169812E-2</c:v>
                </c:pt>
                <c:pt idx="15">
                  <c:v>1.1320754716981133E-2</c:v>
                </c:pt>
                <c:pt idx="16">
                  <c:v>1.2028301886792455E-2</c:v>
                </c:pt>
                <c:pt idx="17">
                  <c:v>1.2735849056603776E-2</c:v>
                </c:pt>
                <c:pt idx="18">
                  <c:v>1.3443396226415097E-2</c:v>
                </c:pt>
                <c:pt idx="19">
                  <c:v>1.4150943396226419E-2</c:v>
                </c:pt>
                <c:pt idx="20">
                  <c:v>1.5094339622641513E-2</c:v>
                </c:pt>
                <c:pt idx="21">
                  <c:v>1.6037735849056607E-2</c:v>
                </c:pt>
                <c:pt idx="22">
                  <c:v>1.6981132075471701E-2</c:v>
                </c:pt>
                <c:pt idx="23">
                  <c:v>1.7924528301886799E-2</c:v>
                </c:pt>
                <c:pt idx="24">
                  <c:v>1.8867924528301893E-2</c:v>
                </c:pt>
                <c:pt idx="25">
                  <c:v>1.9811320754716987E-2</c:v>
                </c:pt>
                <c:pt idx="26">
                  <c:v>2.0754716981132085E-2</c:v>
                </c:pt>
                <c:pt idx="27">
                  <c:v>2.1698113207547179E-2</c:v>
                </c:pt>
                <c:pt idx="28">
                  <c:v>2.2641509433962273E-2</c:v>
                </c:pt>
                <c:pt idx="29">
                  <c:v>2.3584905660377367E-2</c:v>
                </c:pt>
                <c:pt idx="30">
                  <c:v>2.4764150943396238E-2</c:v>
                </c:pt>
                <c:pt idx="31">
                  <c:v>2.5943396226415106E-2</c:v>
                </c:pt>
                <c:pt idx="32">
                  <c:v>2.7122641509433974E-2</c:v>
                </c:pt>
                <c:pt idx="33">
                  <c:v>2.8301886792452845E-2</c:v>
                </c:pt>
                <c:pt idx="34">
                  <c:v>2.9481132075471709E-2</c:v>
                </c:pt>
                <c:pt idx="35">
                  <c:v>3.066037735849058E-2</c:v>
                </c:pt>
                <c:pt idx="36">
                  <c:v>3.1839622641509448E-2</c:v>
                </c:pt>
                <c:pt idx="37">
                  <c:v>3.3018867924528315E-2</c:v>
                </c:pt>
                <c:pt idx="38">
                  <c:v>3.4198113207547183E-2</c:v>
                </c:pt>
                <c:pt idx="39">
                  <c:v>3.5377358490566058E-2</c:v>
                </c:pt>
                <c:pt idx="40">
                  <c:v>3.6792452830188699E-2</c:v>
                </c:pt>
                <c:pt idx="41">
                  <c:v>3.820754716981134E-2</c:v>
                </c:pt>
                <c:pt idx="42">
                  <c:v>3.9622641509433981E-2</c:v>
                </c:pt>
                <c:pt idx="43">
                  <c:v>4.1037735849056622E-2</c:v>
                </c:pt>
                <c:pt idx="44">
                  <c:v>4.2452830188679271E-2</c:v>
                </c:pt>
                <c:pt idx="45">
                  <c:v>4.3867924528301912E-2</c:v>
                </c:pt>
                <c:pt idx="46">
                  <c:v>4.5518867924528326E-2</c:v>
                </c:pt>
                <c:pt idx="47">
                  <c:v>4.7169811320754741E-2</c:v>
                </c:pt>
                <c:pt idx="48">
                  <c:v>4.8820754716981163E-2</c:v>
                </c:pt>
                <c:pt idx="49">
                  <c:v>5.0707547169811351E-2</c:v>
                </c:pt>
                <c:pt idx="50">
                  <c:v>5.2594339622641539E-2</c:v>
                </c:pt>
                <c:pt idx="51">
                  <c:v>5.4952830188679282E-2</c:v>
                </c:pt>
                <c:pt idx="52">
                  <c:v>5.7075471698113243E-2</c:v>
                </c:pt>
                <c:pt idx="53">
                  <c:v>5.9198113207547205E-2</c:v>
                </c:pt>
                <c:pt idx="54">
                  <c:v>6.1320754716981167E-2</c:v>
                </c:pt>
                <c:pt idx="55">
                  <c:v>6.3679245283018909E-2</c:v>
                </c:pt>
                <c:pt idx="56">
                  <c:v>6.6037735849056645E-2</c:v>
                </c:pt>
                <c:pt idx="57">
                  <c:v>6.839622641509438E-2</c:v>
                </c:pt>
                <c:pt idx="58">
                  <c:v>7.0754716981132115E-2</c:v>
                </c:pt>
                <c:pt idx="59">
                  <c:v>7.3113207547169864E-2</c:v>
                </c:pt>
                <c:pt idx="60">
                  <c:v>7.5707547169811373E-2</c:v>
                </c:pt>
                <c:pt idx="61">
                  <c:v>7.8301886792452882E-2</c:v>
                </c:pt>
                <c:pt idx="62">
                  <c:v>8.0896226415094391E-2</c:v>
                </c:pt>
                <c:pt idx="63">
                  <c:v>8.34905660377359E-2</c:v>
                </c:pt>
                <c:pt idx="64">
                  <c:v>8.6320754716981196E-2</c:v>
                </c:pt>
                <c:pt idx="65">
                  <c:v>8.9386792452830252E-2</c:v>
                </c:pt>
                <c:pt idx="66">
                  <c:v>9.2688679245283082E-2</c:v>
                </c:pt>
                <c:pt idx="67">
                  <c:v>9.5990566037735911E-2</c:v>
                </c:pt>
                <c:pt idx="68">
                  <c:v>9.9292452830188754E-2</c:v>
                </c:pt>
                <c:pt idx="69">
                  <c:v>0.10259433962264158</c:v>
                </c:pt>
                <c:pt idx="70">
                  <c:v>0.10589622641509441</c:v>
                </c:pt>
                <c:pt idx="71">
                  <c:v>0.10943396226415102</c:v>
                </c:pt>
                <c:pt idx="72">
                  <c:v>0.11320754716981141</c:v>
                </c:pt>
                <c:pt idx="73">
                  <c:v>0.11698113207547178</c:v>
                </c:pt>
                <c:pt idx="74">
                  <c:v>0.12099056603773592</c:v>
                </c:pt>
                <c:pt idx="75">
                  <c:v>0.12500000000000008</c:v>
                </c:pt>
                <c:pt idx="76">
                  <c:v>0.12924528301886801</c:v>
                </c:pt>
                <c:pt idx="77">
                  <c:v>0.13349056603773593</c:v>
                </c:pt>
                <c:pt idx="78">
                  <c:v>0.13773584905660385</c:v>
                </c:pt>
                <c:pt idx="79">
                  <c:v>0.14339622641509445</c:v>
                </c:pt>
                <c:pt idx="80">
                  <c:v>0.14882075471698122</c:v>
                </c:pt>
                <c:pt idx="81">
                  <c:v>0.15424528301886803</c:v>
                </c:pt>
                <c:pt idx="82">
                  <c:v>0.15990566037735859</c:v>
                </c:pt>
                <c:pt idx="83">
                  <c:v>0.16556603773584916</c:v>
                </c:pt>
                <c:pt idx="84">
                  <c:v>0.17146226415094351</c:v>
                </c:pt>
                <c:pt idx="85">
                  <c:v>0.17830188679245296</c:v>
                </c:pt>
                <c:pt idx="86">
                  <c:v>0.1851415094339624</c:v>
                </c:pt>
                <c:pt idx="87">
                  <c:v>0.19221698113207561</c:v>
                </c:pt>
                <c:pt idx="88">
                  <c:v>0.1995283018867926</c:v>
                </c:pt>
                <c:pt idx="89">
                  <c:v>0.20731132075471712</c:v>
                </c:pt>
                <c:pt idx="90">
                  <c:v>0.21533018867924544</c:v>
                </c:pt>
                <c:pt idx="91">
                  <c:v>0.22382075471698129</c:v>
                </c:pt>
                <c:pt idx="92">
                  <c:v>0.23254716981132093</c:v>
                </c:pt>
                <c:pt idx="93">
                  <c:v>0.24174528301886811</c:v>
                </c:pt>
                <c:pt idx="94">
                  <c:v>0.25188679245283035</c:v>
                </c:pt>
                <c:pt idx="95">
                  <c:v>0.2620283018867926</c:v>
                </c:pt>
                <c:pt idx="96">
                  <c:v>0.27287735849056621</c:v>
                </c:pt>
                <c:pt idx="97">
                  <c:v>0.28396226415094356</c:v>
                </c:pt>
                <c:pt idx="98">
                  <c:v>0.2957547169811322</c:v>
                </c:pt>
                <c:pt idx="99">
                  <c:v>0.308490566037736</c:v>
                </c:pt>
                <c:pt idx="100">
                  <c:v>0.3212264150943398</c:v>
                </c:pt>
                <c:pt idx="101">
                  <c:v>0.33466981132075485</c:v>
                </c:pt>
                <c:pt idx="102">
                  <c:v>0.34858490566037748</c:v>
                </c:pt>
                <c:pt idx="103">
                  <c:v>0.36485849056603786</c:v>
                </c:pt>
                <c:pt idx="104">
                  <c:v>0.38160377358490577</c:v>
                </c:pt>
                <c:pt idx="105">
                  <c:v>0.39952830188679256</c:v>
                </c:pt>
                <c:pt idx="106">
                  <c:v>0.41768867924528313</c:v>
                </c:pt>
                <c:pt idx="107">
                  <c:v>0.4360849056603775</c:v>
                </c:pt>
                <c:pt idx="108">
                  <c:v>0.45566037735849069</c:v>
                </c:pt>
                <c:pt idx="109">
                  <c:v>0.47712264150943406</c:v>
                </c:pt>
                <c:pt idx="110">
                  <c:v>0.49952830188679259</c:v>
                </c:pt>
                <c:pt idx="111">
                  <c:v>0.52240566037735869</c:v>
                </c:pt>
                <c:pt idx="112">
                  <c:v>0.54693396226415114</c:v>
                </c:pt>
                <c:pt idx="113">
                  <c:v>0.57334905660377378</c:v>
                </c:pt>
                <c:pt idx="114">
                  <c:v>0.60141509433962281</c:v>
                </c:pt>
                <c:pt idx="115">
                  <c:v>0.6301886792452831</c:v>
                </c:pt>
                <c:pt idx="116">
                  <c:v>0.66084905660377369</c:v>
                </c:pt>
                <c:pt idx="117">
                  <c:v>0.6926886792452831</c:v>
                </c:pt>
                <c:pt idx="118">
                  <c:v>0.72617924528301891</c:v>
                </c:pt>
                <c:pt idx="119">
                  <c:v>0.76084905660377355</c:v>
                </c:pt>
                <c:pt idx="120">
                  <c:v>0.79764150943396228</c:v>
                </c:pt>
                <c:pt idx="121">
                  <c:v>0.83844339622641506</c:v>
                </c:pt>
                <c:pt idx="122">
                  <c:v>0.8818396226415095</c:v>
                </c:pt>
                <c:pt idx="123">
                  <c:v>0.92287735849056607</c:v>
                </c:pt>
                <c:pt idx="124">
                  <c:v>0.96721698113207544</c:v>
                </c:pt>
                <c:pt idx="125">
                  <c:v>1.0122641509433961</c:v>
                </c:pt>
                <c:pt idx="126">
                  <c:v>1.0580188679245282</c:v>
                </c:pt>
                <c:pt idx="127">
                  <c:v>1.1042452830188678</c:v>
                </c:pt>
                <c:pt idx="128">
                  <c:v>1.1537735849056603</c:v>
                </c:pt>
                <c:pt idx="129">
                  <c:v>1.2094339622641508</c:v>
                </c:pt>
                <c:pt idx="130">
                  <c:v>1.2667452830188677</c:v>
                </c:pt>
                <c:pt idx="131">
                  <c:v>1.3271226415094339</c:v>
                </c:pt>
                <c:pt idx="132">
                  <c:v>1.3912735849056603</c:v>
                </c:pt>
                <c:pt idx="133">
                  <c:v>1.4561320754716982</c:v>
                </c:pt>
                <c:pt idx="134">
                  <c:v>1.5214622641509434</c:v>
                </c:pt>
                <c:pt idx="135">
                  <c:v>1.5877358490566038</c:v>
                </c:pt>
                <c:pt idx="136">
                  <c:v>1.657311320754717</c:v>
                </c:pt>
                <c:pt idx="137">
                  <c:v>1.7344339622641509</c:v>
                </c:pt>
                <c:pt idx="138">
                  <c:v>1.8115566037735849</c:v>
                </c:pt>
                <c:pt idx="139">
                  <c:v>1.8955188679245285</c:v>
                </c:pt>
                <c:pt idx="140">
                  <c:v>1.9832547169811321</c:v>
                </c:pt>
                <c:pt idx="141">
                  <c:v>2.0714622641509437</c:v>
                </c:pt>
                <c:pt idx="142">
                  <c:v>2.1587264150943395</c:v>
                </c:pt>
                <c:pt idx="143">
                  <c:v>2.2490566037735853</c:v>
                </c:pt>
                <c:pt idx="144">
                  <c:v>2.3448113207547174</c:v>
                </c:pt>
                <c:pt idx="145">
                  <c:v>2.4436320754716987</c:v>
                </c:pt>
                <c:pt idx="146">
                  <c:v>2.5474056603773589</c:v>
                </c:pt>
                <c:pt idx="147">
                  <c:v>2.6570754716981133</c:v>
                </c:pt>
                <c:pt idx="148">
                  <c:v>2.7766509433962265</c:v>
                </c:pt>
                <c:pt idx="149">
                  <c:v>2.9025943396226417</c:v>
                </c:pt>
                <c:pt idx="150">
                  <c:v>3.0327830188679248</c:v>
                </c:pt>
                <c:pt idx="151">
                  <c:v>3.1662735849056607</c:v>
                </c:pt>
                <c:pt idx="152">
                  <c:v>3.311792452830189</c:v>
                </c:pt>
                <c:pt idx="153">
                  <c:v>3.4589622641509439</c:v>
                </c:pt>
                <c:pt idx="154">
                  <c:v>3.6153301886792457</c:v>
                </c:pt>
                <c:pt idx="155">
                  <c:v>3.7820754716981133</c:v>
                </c:pt>
                <c:pt idx="156">
                  <c:v>3.9669811320754715</c:v>
                </c:pt>
                <c:pt idx="157">
                  <c:v>4.1438679245283021</c:v>
                </c:pt>
                <c:pt idx="158">
                  <c:v>4.3290094339622645</c:v>
                </c:pt>
                <c:pt idx="159">
                  <c:v>4.5221698113207545</c:v>
                </c:pt>
                <c:pt idx="160">
                  <c:v>4.7193396226415087</c:v>
                </c:pt>
                <c:pt idx="161">
                  <c:v>4.9266509433962264</c:v>
                </c:pt>
                <c:pt idx="162">
                  <c:v>5.1490566037735848</c:v>
                </c:pt>
                <c:pt idx="163">
                  <c:v>5.3495283018867923</c:v>
                </c:pt>
                <c:pt idx="164">
                  <c:v>5.5471698113207548</c:v>
                </c:pt>
                <c:pt idx="165">
                  <c:v>5.7596698113207552</c:v>
                </c:pt>
                <c:pt idx="166">
                  <c:v>5.9849056603773585</c:v>
                </c:pt>
                <c:pt idx="167">
                  <c:v>6.2056603773584902</c:v>
                </c:pt>
                <c:pt idx="168">
                  <c:v>6.3957547169811324</c:v>
                </c:pt>
                <c:pt idx="169">
                  <c:v>6.6155660377358485</c:v>
                </c:pt>
                <c:pt idx="170">
                  <c:v>6.8049528301886797</c:v>
                </c:pt>
                <c:pt idx="171">
                  <c:v>7.004245283018868</c:v>
                </c:pt>
                <c:pt idx="172">
                  <c:v>7.2330188679245282</c:v>
                </c:pt>
                <c:pt idx="173">
                  <c:v>7.4601415094339618</c:v>
                </c:pt>
                <c:pt idx="174">
                  <c:v>7.6900943396226413</c:v>
                </c:pt>
                <c:pt idx="175">
                  <c:v>7.9219339622641503</c:v>
                </c:pt>
                <c:pt idx="176">
                  <c:v>8.1724056603773576</c:v>
                </c:pt>
                <c:pt idx="177">
                  <c:v>8.4235849056603751</c:v>
                </c:pt>
                <c:pt idx="178">
                  <c:v>8.6936320754716974</c:v>
                </c:pt>
                <c:pt idx="179">
                  <c:v>8.9419811320754707</c:v>
                </c:pt>
                <c:pt idx="180">
                  <c:v>9.1636792452830171</c:v>
                </c:pt>
                <c:pt idx="181">
                  <c:v>9.3634433962264136</c:v>
                </c:pt>
                <c:pt idx="182">
                  <c:v>9.5740566037735828</c:v>
                </c:pt>
                <c:pt idx="183">
                  <c:v>9.803537735849055</c:v>
                </c:pt>
                <c:pt idx="184">
                  <c:v>10.045754716981131</c:v>
                </c:pt>
                <c:pt idx="185">
                  <c:v>10.312264150943395</c:v>
                </c:pt>
                <c:pt idx="186">
                  <c:v>10.597405660377358</c:v>
                </c:pt>
                <c:pt idx="187">
                  <c:v>10.866745283018869</c:v>
                </c:pt>
                <c:pt idx="188">
                  <c:v>11.147877358490566</c:v>
                </c:pt>
                <c:pt idx="189">
                  <c:v>11.454245283018867</c:v>
                </c:pt>
                <c:pt idx="190">
                  <c:v>11.768867924528303</c:v>
                </c:pt>
                <c:pt idx="191">
                  <c:v>12.085377358490566</c:v>
                </c:pt>
                <c:pt idx="192">
                  <c:v>12.413443396226414</c:v>
                </c:pt>
                <c:pt idx="193">
                  <c:v>12.739622641509435</c:v>
                </c:pt>
                <c:pt idx="194">
                  <c:v>13.013207547169811</c:v>
                </c:pt>
                <c:pt idx="195">
                  <c:v>13.305188679245283</c:v>
                </c:pt>
                <c:pt idx="196">
                  <c:v>13.633490566037736</c:v>
                </c:pt>
                <c:pt idx="197">
                  <c:v>13.97995283018868</c:v>
                </c:pt>
                <c:pt idx="198">
                  <c:v>14.314622641509434</c:v>
                </c:pt>
                <c:pt idx="199">
                  <c:v>14.699056603773585</c:v>
                </c:pt>
                <c:pt idx="200">
                  <c:v>15.115801886792454</c:v>
                </c:pt>
                <c:pt idx="201">
                  <c:v>15.539150943396228</c:v>
                </c:pt>
                <c:pt idx="202">
                  <c:v>15.973349056603773</c:v>
                </c:pt>
                <c:pt idx="203">
                  <c:v>16.413207547169812</c:v>
                </c:pt>
                <c:pt idx="204">
                  <c:v>16.894811320754716</c:v>
                </c:pt>
                <c:pt idx="205">
                  <c:v>17.408254716981133</c:v>
                </c:pt>
                <c:pt idx="206">
                  <c:v>17.943632075471697</c:v>
                </c:pt>
                <c:pt idx="207">
                  <c:v>18.493160377358489</c:v>
                </c:pt>
                <c:pt idx="208">
                  <c:v>19.071933962264147</c:v>
                </c:pt>
                <c:pt idx="209">
                  <c:v>19.677830188679245</c:v>
                </c:pt>
                <c:pt idx="210">
                  <c:v>20.286320754716979</c:v>
                </c:pt>
                <c:pt idx="211">
                  <c:v>20.919811320754715</c:v>
                </c:pt>
                <c:pt idx="212">
                  <c:v>21.587971698113204</c:v>
                </c:pt>
                <c:pt idx="213">
                  <c:v>22.294339622641505</c:v>
                </c:pt>
                <c:pt idx="214">
                  <c:v>23.032547169811316</c:v>
                </c:pt>
                <c:pt idx="215">
                  <c:v>23.808018867924524</c:v>
                </c:pt>
                <c:pt idx="216">
                  <c:v>24.608254716981126</c:v>
                </c:pt>
                <c:pt idx="217">
                  <c:v>25.449292452830186</c:v>
                </c:pt>
                <c:pt idx="218">
                  <c:v>26.340801886792448</c:v>
                </c:pt>
                <c:pt idx="219">
                  <c:v>27.296698113207544</c:v>
                </c:pt>
                <c:pt idx="220">
                  <c:v>28.289150943396223</c:v>
                </c:pt>
                <c:pt idx="221">
                  <c:v>29.321226415094337</c:v>
                </c:pt>
                <c:pt idx="222">
                  <c:v>30.409433962264146</c:v>
                </c:pt>
                <c:pt idx="223">
                  <c:v>31.499764150943388</c:v>
                </c:pt>
                <c:pt idx="224">
                  <c:v>32.583726415094333</c:v>
                </c:pt>
                <c:pt idx="225">
                  <c:v>33.730896226415091</c:v>
                </c:pt>
                <c:pt idx="226">
                  <c:v>34.913915094339615</c:v>
                </c:pt>
                <c:pt idx="227">
                  <c:v>36.110613207547161</c:v>
                </c:pt>
                <c:pt idx="228">
                  <c:v>37.374056603773582</c:v>
                </c:pt>
                <c:pt idx="229">
                  <c:v>38.624292452830176</c:v>
                </c:pt>
                <c:pt idx="230">
                  <c:v>39.836084905660371</c:v>
                </c:pt>
                <c:pt idx="231">
                  <c:v>41.037499999999987</c:v>
                </c:pt>
                <c:pt idx="232">
                  <c:v>42.234433962264141</c:v>
                </c:pt>
                <c:pt idx="233">
                  <c:v>43.474528301886785</c:v>
                </c:pt>
                <c:pt idx="234">
                  <c:v>44.752122641509423</c:v>
                </c:pt>
                <c:pt idx="235">
                  <c:v>46.068867924528291</c:v>
                </c:pt>
                <c:pt idx="236">
                  <c:v>47.419103773584894</c:v>
                </c:pt>
                <c:pt idx="237">
                  <c:v>48.819103773584892</c:v>
                </c:pt>
                <c:pt idx="238">
                  <c:v>50.249764150943385</c:v>
                </c:pt>
                <c:pt idx="239">
                  <c:v>51.682311320754707</c:v>
                </c:pt>
                <c:pt idx="240">
                  <c:v>53.130896226415089</c:v>
                </c:pt>
                <c:pt idx="241">
                  <c:v>54.564386792452822</c:v>
                </c:pt>
                <c:pt idx="242">
                  <c:v>55.995990566037726</c:v>
                </c:pt>
                <c:pt idx="243">
                  <c:v>57.452122641509426</c:v>
                </c:pt>
                <c:pt idx="244">
                  <c:v>58.939150943396221</c:v>
                </c:pt>
                <c:pt idx="245">
                  <c:v>60.459905660377345</c:v>
                </c:pt>
                <c:pt idx="246">
                  <c:v>62.006132075471683</c:v>
                </c:pt>
                <c:pt idx="247">
                  <c:v>63.557075471698106</c:v>
                </c:pt>
                <c:pt idx="248">
                  <c:v>65.104481132075463</c:v>
                </c:pt>
                <c:pt idx="249">
                  <c:v>66.692452830188671</c:v>
                </c:pt>
                <c:pt idx="250">
                  <c:v>68.318160377358467</c:v>
                </c:pt>
                <c:pt idx="251">
                  <c:v>69.967688679245256</c:v>
                </c:pt>
                <c:pt idx="252">
                  <c:v>71.707311320754684</c:v>
                </c:pt>
                <c:pt idx="253">
                  <c:v>73.533490566037699</c:v>
                </c:pt>
                <c:pt idx="254">
                  <c:v>75.430188679245248</c:v>
                </c:pt>
                <c:pt idx="255">
                  <c:v>77.396226415094304</c:v>
                </c:pt>
                <c:pt idx="256">
                  <c:v>79.401650943396191</c:v>
                </c:pt>
                <c:pt idx="257">
                  <c:v>81.471462264150901</c:v>
                </c:pt>
                <c:pt idx="258">
                  <c:v>83.522641509433925</c:v>
                </c:pt>
                <c:pt idx="259">
                  <c:v>85.675471698113171</c:v>
                </c:pt>
                <c:pt idx="260">
                  <c:v>87.916745283018827</c:v>
                </c:pt>
                <c:pt idx="261">
                  <c:v>90.198113207547124</c:v>
                </c:pt>
                <c:pt idx="262">
                  <c:v>92.503066037735806</c:v>
                </c:pt>
                <c:pt idx="263">
                  <c:v>94.827358490565999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'CDIAC SUESS'!$G$5</c:f>
              <c:strCache>
                <c:ptCount val="1"/>
                <c:pt idx="0">
                  <c:v> Emissions annuelles (ppm/an)</c:v>
                </c:pt>
              </c:strCache>
            </c:strRef>
          </c:tx>
          <c:marker>
            <c:symbol val="none"/>
          </c:marker>
          <c:xVal>
            <c:numRef>
              <c:f>'CDIAC SUESS'!$A$6:$A$269</c:f>
              <c:numCache>
                <c:formatCode>General</c:formatCode>
                <c:ptCount val="264"/>
                <c:pt idx="0">
                  <c:v>1751</c:v>
                </c:pt>
                <c:pt idx="1">
                  <c:v>1752</c:v>
                </c:pt>
                <c:pt idx="2">
                  <c:v>1753</c:v>
                </c:pt>
                <c:pt idx="3">
                  <c:v>1754</c:v>
                </c:pt>
                <c:pt idx="4">
                  <c:v>1755</c:v>
                </c:pt>
                <c:pt idx="5">
                  <c:v>1756</c:v>
                </c:pt>
                <c:pt idx="6">
                  <c:v>1757</c:v>
                </c:pt>
                <c:pt idx="7">
                  <c:v>1758</c:v>
                </c:pt>
                <c:pt idx="8">
                  <c:v>1759</c:v>
                </c:pt>
                <c:pt idx="9">
                  <c:v>1760</c:v>
                </c:pt>
                <c:pt idx="10">
                  <c:v>1761</c:v>
                </c:pt>
                <c:pt idx="11">
                  <c:v>1762</c:v>
                </c:pt>
                <c:pt idx="12">
                  <c:v>1763</c:v>
                </c:pt>
                <c:pt idx="13">
                  <c:v>1764</c:v>
                </c:pt>
                <c:pt idx="14">
                  <c:v>1765</c:v>
                </c:pt>
                <c:pt idx="15">
                  <c:v>1766</c:v>
                </c:pt>
                <c:pt idx="16">
                  <c:v>1767</c:v>
                </c:pt>
                <c:pt idx="17">
                  <c:v>1768</c:v>
                </c:pt>
                <c:pt idx="18">
                  <c:v>1769</c:v>
                </c:pt>
                <c:pt idx="19">
                  <c:v>1770</c:v>
                </c:pt>
                <c:pt idx="20">
                  <c:v>1771</c:v>
                </c:pt>
                <c:pt idx="21">
                  <c:v>1772</c:v>
                </c:pt>
                <c:pt idx="22">
                  <c:v>1773</c:v>
                </c:pt>
                <c:pt idx="23">
                  <c:v>1774</c:v>
                </c:pt>
                <c:pt idx="24">
                  <c:v>1775</c:v>
                </c:pt>
                <c:pt idx="25">
                  <c:v>1776</c:v>
                </c:pt>
                <c:pt idx="26">
                  <c:v>1777</c:v>
                </c:pt>
                <c:pt idx="27">
                  <c:v>1778</c:v>
                </c:pt>
                <c:pt idx="28">
                  <c:v>1779</c:v>
                </c:pt>
                <c:pt idx="29">
                  <c:v>1780</c:v>
                </c:pt>
                <c:pt idx="30">
                  <c:v>1781</c:v>
                </c:pt>
                <c:pt idx="31">
                  <c:v>1782</c:v>
                </c:pt>
                <c:pt idx="32">
                  <c:v>1783</c:v>
                </c:pt>
                <c:pt idx="33">
                  <c:v>1784</c:v>
                </c:pt>
                <c:pt idx="34">
                  <c:v>1785</c:v>
                </c:pt>
                <c:pt idx="35">
                  <c:v>1786</c:v>
                </c:pt>
                <c:pt idx="36">
                  <c:v>1787</c:v>
                </c:pt>
                <c:pt idx="37">
                  <c:v>1788</c:v>
                </c:pt>
                <c:pt idx="38">
                  <c:v>1789</c:v>
                </c:pt>
                <c:pt idx="39">
                  <c:v>1790</c:v>
                </c:pt>
                <c:pt idx="40">
                  <c:v>1791</c:v>
                </c:pt>
                <c:pt idx="41">
                  <c:v>1792</c:v>
                </c:pt>
                <c:pt idx="42">
                  <c:v>1793</c:v>
                </c:pt>
                <c:pt idx="43">
                  <c:v>1794</c:v>
                </c:pt>
                <c:pt idx="44">
                  <c:v>1795</c:v>
                </c:pt>
                <c:pt idx="45">
                  <c:v>1796</c:v>
                </c:pt>
                <c:pt idx="46">
                  <c:v>1797</c:v>
                </c:pt>
                <c:pt idx="47">
                  <c:v>1798</c:v>
                </c:pt>
                <c:pt idx="48">
                  <c:v>1799</c:v>
                </c:pt>
                <c:pt idx="49">
                  <c:v>1800</c:v>
                </c:pt>
                <c:pt idx="50">
                  <c:v>1801</c:v>
                </c:pt>
                <c:pt idx="51">
                  <c:v>1802</c:v>
                </c:pt>
                <c:pt idx="52">
                  <c:v>1803</c:v>
                </c:pt>
                <c:pt idx="53">
                  <c:v>1804</c:v>
                </c:pt>
                <c:pt idx="54">
                  <c:v>1805</c:v>
                </c:pt>
                <c:pt idx="55">
                  <c:v>1806</c:v>
                </c:pt>
                <c:pt idx="56">
                  <c:v>1807</c:v>
                </c:pt>
                <c:pt idx="57">
                  <c:v>1808</c:v>
                </c:pt>
                <c:pt idx="58">
                  <c:v>1809</c:v>
                </c:pt>
                <c:pt idx="59">
                  <c:v>1810</c:v>
                </c:pt>
                <c:pt idx="60">
                  <c:v>1811</c:v>
                </c:pt>
                <c:pt idx="61">
                  <c:v>1812</c:v>
                </c:pt>
                <c:pt idx="62">
                  <c:v>1813</c:v>
                </c:pt>
                <c:pt idx="63">
                  <c:v>1814</c:v>
                </c:pt>
                <c:pt idx="64">
                  <c:v>1815</c:v>
                </c:pt>
                <c:pt idx="65">
                  <c:v>1816</c:v>
                </c:pt>
                <c:pt idx="66">
                  <c:v>1817</c:v>
                </c:pt>
                <c:pt idx="67">
                  <c:v>1818</c:v>
                </c:pt>
                <c:pt idx="68">
                  <c:v>1819</c:v>
                </c:pt>
                <c:pt idx="69">
                  <c:v>1820</c:v>
                </c:pt>
                <c:pt idx="70">
                  <c:v>1821</c:v>
                </c:pt>
                <c:pt idx="71">
                  <c:v>1822</c:v>
                </c:pt>
                <c:pt idx="72">
                  <c:v>1823</c:v>
                </c:pt>
                <c:pt idx="73">
                  <c:v>1824</c:v>
                </c:pt>
                <c:pt idx="74">
                  <c:v>1825</c:v>
                </c:pt>
                <c:pt idx="75">
                  <c:v>1826</c:v>
                </c:pt>
                <c:pt idx="76">
                  <c:v>1827</c:v>
                </c:pt>
                <c:pt idx="77">
                  <c:v>1828</c:v>
                </c:pt>
                <c:pt idx="78">
                  <c:v>1829</c:v>
                </c:pt>
                <c:pt idx="79">
                  <c:v>1830</c:v>
                </c:pt>
                <c:pt idx="80">
                  <c:v>1831</c:v>
                </c:pt>
                <c:pt idx="81">
                  <c:v>1832</c:v>
                </c:pt>
                <c:pt idx="82">
                  <c:v>1833</c:v>
                </c:pt>
                <c:pt idx="83">
                  <c:v>1834</c:v>
                </c:pt>
                <c:pt idx="84">
                  <c:v>1835</c:v>
                </c:pt>
                <c:pt idx="85">
                  <c:v>1836</c:v>
                </c:pt>
                <c:pt idx="86">
                  <c:v>1837</c:v>
                </c:pt>
                <c:pt idx="87">
                  <c:v>1838</c:v>
                </c:pt>
                <c:pt idx="88">
                  <c:v>1839</c:v>
                </c:pt>
                <c:pt idx="89">
                  <c:v>1840</c:v>
                </c:pt>
                <c:pt idx="90">
                  <c:v>1841</c:v>
                </c:pt>
                <c:pt idx="91">
                  <c:v>1842</c:v>
                </c:pt>
                <c:pt idx="92">
                  <c:v>1843</c:v>
                </c:pt>
                <c:pt idx="93">
                  <c:v>1844</c:v>
                </c:pt>
                <c:pt idx="94">
                  <c:v>1845</c:v>
                </c:pt>
                <c:pt idx="95">
                  <c:v>1846</c:v>
                </c:pt>
                <c:pt idx="96">
                  <c:v>1847</c:v>
                </c:pt>
                <c:pt idx="97">
                  <c:v>1848</c:v>
                </c:pt>
                <c:pt idx="98">
                  <c:v>1849</c:v>
                </c:pt>
                <c:pt idx="99">
                  <c:v>1850</c:v>
                </c:pt>
                <c:pt idx="100">
                  <c:v>1851</c:v>
                </c:pt>
                <c:pt idx="101">
                  <c:v>1852</c:v>
                </c:pt>
                <c:pt idx="102">
                  <c:v>1853</c:v>
                </c:pt>
                <c:pt idx="103">
                  <c:v>1854</c:v>
                </c:pt>
                <c:pt idx="104">
                  <c:v>1855</c:v>
                </c:pt>
                <c:pt idx="105">
                  <c:v>1856</c:v>
                </c:pt>
                <c:pt idx="106">
                  <c:v>1857</c:v>
                </c:pt>
                <c:pt idx="107">
                  <c:v>1858</c:v>
                </c:pt>
                <c:pt idx="108">
                  <c:v>1859</c:v>
                </c:pt>
                <c:pt idx="109">
                  <c:v>1860</c:v>
                </c:pt>
                <c:pt idx="110">
                  <c:v>1861</c:v>
                </c:pt>
                <c:pt idx="111">
                  <c:v>1862</c:v>
                </c:pt>
                <c:pt idx="112">
                  <c:v>1863</c:v>
                </c:pt>
                <c:pt idx="113">
                  <c:v>1864</c:v>
                </c:pt>
                <c:pt idx="114">
                  <c:v>1865</c:v>
                </c:pt>
                <c:pt idx="115">
                  <c:v>1866</c:v>
                </c:pt>
                <c:pt idx="116">
                  <c:v>1867</c:v>
                </c:pt>
                <c:pt idx="117">
                  <c:v>1868</c:v>
                </c:pt>
                <c:pt idx="118">
                  <c:v>1869</c:v>
                </c:pt>
                <c:pt idx="119">
                  <c:v>1870</c:v>
                </c:pt>
                <c:pt idx="120">
                  <c:v>1871</c:v>
                </c:pt>
                <c:pt idx="121">
                  <c:v>1872</c:v>
                </c:pt>
                <c:pt idx="122">
                  <c:v>1873</c:v>
                </c:pt>
                <c:pt idx="123">
                  <c:v>1874</c:v>
                </c:pt>
                <c:pt idx="124">
                  <c:v>1875</c:v>
                </c:pt>
                <c:pt idx="125">
                  <c:v>1876</c:v>
                </c:pt>
                <c:pt idx="126">
                  <c:v>1877</c:v>
                </c:pt>
                <c:pt idx="127">
                  <c:v>1878</c:v>
                </c:pt>
                <c:pt idx="128">
                  <c:v>1879</c:v>
                </c:pt>
                <c:pt idx="129">
                  <c:v>1880</c:v>
                </c:pt>
                <c:pt idx="130">
                  <c:v>1881</c:v>
                </c:pt>
                <c:pt idx="131">
                  <c:v>1882</c:v>
                </c:pt>
                <c:pt idx="132">
                  <c:v>1883</c:v>
                </c:pt>
                <c:pt idx="133">
                  <c:v>1884</c:v>
                </c:pt>
                <c:pt idx="134">
                  <c:v>1885</c:v>
                </c:pt>
                <c:pt idx="135">
                  <c:v>1886</c:v>
                </c:pt>
                <c:pt idx="136">
                  <c:v>1887</c:v>
                </c:pt>
                <c:pt idx="137">
                  <c:v>1888</c:v>
                </c:pt>
                <c:pt idx="138">
                  <c:v>1889</c:v>
                </c:pt>
                <c:pt idx="139">
                  <c:v>1890</c:v>
                </c:pt>
                <c:pt idx="140">
                  <c:v>1891</c:v>
                </c:pt>
                <c:pt idx="141">
                  <c:v>1892</c:v>
                </c:pt>
                <c:pt idx="142">
                  <c:v>1893</c:v>
                </c:pt>
                <c:pt idx="143">
                  <c:v>1894</c:v>
                </c:pt>
                <c:pt idx="144">
                  <c:v>1895</c:v>
                </c:pt>
                <c:pt idx="145">
                  <c:v>1896</c:v>
                </c:pt>
                <c:pt idx="146">
                  <c:v>1897</c:v>
                </c:pt>
                <c:pt idx="147">
                  <c:v>1898</c:v>
                </c:pt>
                <c:pt idx="148">
                  <c:v>1899</c:v>
                </c:pt>
                <c:pt idx="149">
                  <c:v>1900</c:v>
                </c:pt>
                <c:pt idx="150">
                  <c:v>1901</c:v>
                </c:pt>
                <c:pt idx="151">
                  <c:v>1902</c:v>
                </c:pt>
                <c:pt idx="152">
                  <c:v>1903</c:v>
                </c:pt>
                <c:pt idx="153">
                  <c:v>1904</c:v>
                </c:pt>
                <c:pt idx="154">
                  <c:v>1905</c:v>
                </c:pt>
                <c:pt idx="155">
                  <c:v>1906</c:v>
                </c:pt>
                <c:pt idx="156">
                  <c:v>1907</c:v>
                </c:pt>
                <c:pt idx="157">
                  <c:v>1908</c:v>
                </c:pt>
                <c:pt idx="158">
                  <c:v>1909</c:v>
                </c:pt>
                <c:pt idx="159">
                  <c:v>1910</c:v>
                </c:pt>
                <c:pt idx="160">
                  <c:v>1911</c:v>
                </c:pt>
                <c:pt idx="161">
                  <c:v>1912</c:v>
                </c:pt>
                <c:pt idx="162">
                  <c:v>1913</c:v>
                </c:pt>
                <c:pt idx="163">
                  <c:v>1914</c:v>
                </c:pt>
                <c:pt idx="164">
                  <c:v>1915</c:v>
                </c:pt>
                <c:pt idx="165">
                  <c:v>1916</c:v>
                </c:pt>
                <c:pt idx="166">
                  <c:v>1917</c:v>
                </c:pt>
                <c:pt idx="167">
                  <c:v>1918</c:v>
                </c:pt>
                <c:pt idx="168">
                  <c:v>1919</c:v>
                </c:pt>
                <c:pt idx="169">
                  <c:v>1920</c:v>
                </c:pt>
                <c:pt idx="170">
                  <c:v>1921</c:v>
                </c:pt>
                <c:pt idx="171">
                  <c:v>1922</c:v>
                </c:pt>
                <c:pt idx="172">
                  <c:v>1923</c:v>
                </c:pt>
                <c:pt idx="173">
                  <c:v>1924</c:v>
                </c:pt>
                <c:pt idx="174">
                  <c:v>1925</c:v>
                </c:pt>
                <c:pt idx="175">
                  <c:v>1926</c:v>
                </c:pt>
                <c:pt idx="176">
                  <c:v>1927</c:v>
                </c:pt>
                <c:pt idx="177">
                  <c:v>1928</c:v>
                </c:pt>
                <c:pt idx="178">
                  <c:v>1929</c:v>
                </c:pt>
                <c:pt idx="179">
                  <c:v>1930</c:v>
                </c:pt>
                <c:pt idx="180">
                  <c:v>1931</c:v>
                </c:pt>
                <c:pt idx="181">
                  <c:v>1932</c:v>
                </c:pt>
                <c:pt idx="182">
                  <c:v>1933</c:v>
                </c:pt>
                <c:pt idx="183">
                  <c:v>1934</c:v>
                </c:pt>
                <c:pt idx="184">
                  <c:v>1935</c:v>
                </c:pt>
                <c:pt idx="185">
                  <c:v>1936</c:v>
                </c:pt>
                <c:pt idx="186">
                  <c:v>1937</c:v>
                </c:pt>
                <c:pt idx="187">
                  <c:v>1938</c:v>
                </c:pt>
                <c:pt idx="188">
                  <c:v>1939</c:v>
                </c:pt>
                <c:pt idx="189">
                  <c:v>1940</c:v>
                </c:pt>
                <c:pt idx="190">
                  <c:v>1941</c:v>
                </c:pt>
                <c:pt idx="191">
                  <c:v>1942</c:v>
                </c:pt>
                <c:pt idx="192">
                  <c:v>1943</c:v>
                </c:pt>
                <c:pt idx="193">
                  <c:v>1944</c:v>
                </c:pt>
                <c:pt idx="194">
                  <c:v>1945</c:v>
                </c:pt>
                <c:pt idx="195">
                  <c:v>1946</c:v>
                </c:pt>
                <c:pt idx="196">
                  <c:v>1947</c:v>
                </c:pt>
                <c:pt idx="197">
                  <c:v>1948</c:v>
                </c:pt>
                <c:pt idx="198">
                  <c:v>1949</c:v>
                </c:pt>
                <c:pt idx="199">
                  <c:v>1950</c:v>
                </c:pt>
                <c:pt idx="200">
                  <c:v>1951</c:v>
                </c:pt>
                <c:pt idx="201">
                  <c:v>1952</c:v>
                </c:pt>
                <c:pt idx="202">
                  <c:v>1953</c:v>
                </c:pt>
                <c:pt idx="203">
                  <c:v>1954</c:v>
                </c:pt>
                <c:pt idx="204">
                  <c:v>1955</c:v>
                </c:pt>
                <c:pt idx="205">
                  <c:v>1956</c:v>
                </c:pt>
                <c:pt idx="206">
                  <c:v>1957</c:v>
                </c:pt>
                <c:pt idx="207">
                  <c:v>1958</c:v>
                </c:pt>
                <c:pt idx="208">
                  <c:v>1959</c:v>
                </c:pt>
                <c:pt idx="209">
                  <c:v>1960</c:v>
                </c:pt>
                <c:pt idx="210">
                  <c:v>1961</c:v>
                </c:pt>
                <c:pt idx="211">
                  <c:v>1962</c:v>
                </c:pt>
                <c:pt idx="212">
                  <c:v>1963</c:v>
                </c:pt>
                <c:pt idx="213">
                  <c:v>1964</c:v>
                </c:pt>
                <c:pt idx="214">
                  <c:v>1965</c:v>
                </c:pt>
                <c:pt idx="215">
                  <c:v>1966</c:v>
                </c:pt>
                <c:pt idx="216">
                  <c:v>1967</c:v>
                </c:pt>
                <c:pt idx="217">
                  <c:v>1968</c:v>
                </c:pt>
                <c:pt idx="218">
                  <c:v>1969</c:v>
                </c:pt>
                <c:pt idx="219">
                  <c:v>1970</c:v>
                </c:pt>
                <c:pt idx="220">
                  <c:v>1971</c:v>
                </c:pt>
                <c:pt idx="221">
                  <c:v>1972</c:v>
                </c:pt>
                <c:pt idx="222">
                  <c:v>1973</c:v>
                </c:pt>
                <c:pt idx="223">
                  <c:v>1974</c:v>
                </c:pt>
                <c:pt idx="224">
                  <c:v>1975</c:v>
                </c:pt>
                <c:pt idx="225">
                  <c:v>1976</c:v>
                </c:pt>
                <c:pt idx="226">
                  <c:v>1977</c:v>
                </c:pt>
                <c:pt idx="227">
                  <c:v>1978</c:v>
                </c:pt>
                <c:pt idx="228">
                  <c:v>1979</c:v>
                </c:pt>
                <c:pt idx="229">
                  <c:v>1980</c:v>
                </c:pt>
                <c:pt idx="230">
                  <c:v>1981</c:v>
                </c:pt>
                <c:pt idx="231">
                  <c:v>1982</c:v>
                </c:pt>
                <c:pt idx="232">
                  <c:v>1983</c:v>
                </c:pt>
                <c:pt idx="233">
                  <c:v>1984</c:v>
                </c:pt>
                <c:pt idx="234">
                  <c:v>1985</c:v>
                </c:pt>
                <c:pt idx="235">
                  <c:v>1986</c:v>
                </c:pt>
                <c:pt idx="236">
                  <c:v>1987</c:v>
                </c:pt>
                <c:pt idx="237">
                  <c:v>1988</c:v>
                </c:pt>
                <c:pt idx="238">
                  <c:v>1989</c:v>
                </c:pt>
                <c:pt idx="239">
                  <c:v>1990</c:v>
                </c:pt>
                <c:pt idx="240">
                  <c:v>1991</c:v>
                </c:pt>
                <c:pt idx="241">
                  <c:v>1992</c:v>
                </c:pt>
                <c:pt idx="242">
                  <c:v>1993</c:v>
                </c:pt>
                <c:pt idx="243">
                  <c:v>1994</c:v>
                </c:pt>
                <c:pt idx="244">
                  <c:v>1995</c:v>
                </c:pt>
                <c:pt idx="245">
                  <c:v>1996</c:v>
                </c:pt>
                <c:pt idx="246">
                  <c:v>1997</c:v>
                </c:pt>
                <c:pt idx="247">
                  <c:v>1998</c:v>
                </c:pt>
                <c:pt idx="248">
                  <c:v>1999</c:v>
                </c:pt>
                <c:pt idx="249">
                  <c:v>2000</c:v>
                </c:pt>
                <c:pt idx="250">
                  <c:v>2001</c:v>
                </c:pt>
                <c:pt idx="251">
                  <c:v>2002</c:v>
                </c:pt>
                <c:pt idx="252">
                  <c:v>2003</c:v>
                </c:pt>
                <c:pt idx="253">
                  <c:v>2004</c:v>
                </c:pt>
                <c:pt idx="254">
                  <c:v>2005</c:v>
                </c:pt>
                <c:pt idx="255">
                  <c:v>2006</c:v>
                </c:pt>
                <c:pt idx="256">
                  <c:v>2007</c:v>
                </c:pt>
                <c:pt idx="257">
                  <c:v>2008</c:v>
                </c:pt>
                <c:pt idx="258">
                  <c:v>2009</c:v>
                </c:pt>
                <c:pt idx="259">
                  <c:v>2010</c:v>
                </c:pt>
                <c:pt idx="260">
                  <c:v>2011</c:v>
                </c:pt>
                <c:pt idx="261">
                  <c:v>2012</c:v>
                </c:pt>
                <c:pt idx="262">
                  <c:v>2013</c:v>
                </c:pt>
                <c:pt idx="263">
                  <c:v>2014</c:v>
                </c:pt>
              </c:numCache>
            </c:numRef>
          </c:xVal>
          <c:yVal>
            <c:numRef>
              <c:f>'CDIAC SUESS'!$G$6:$G$269</c:f>
              <c:numCache>
                <c:formatCode>0.000</c:formatCode>
                <c:ptCount val="264"/>
                <c:pt idx="0">
                  <c:v>1.4150943396226414E-3</c:v>
                </c:pt>
                <c:pt idx="1">
                  <c:v>1.4150943396226414E-3</c:v>
                </c:pt>
                <c:pt idx="2">
                  <c:v>1.4150943396226414E-3</c:v>
                </c:pt>
                <c:pt idx="3">
                  <c:v>1.4150943396226414E-3</c:v>
                </c:pt>
                <c:pt idx="4">
                  <c:v>1.4150943396226414E-3</c:v>
                </c:pt>
                <c:pt idx="5">
                  <c:v>1.4150943396226414E-3</c:v>
                </c:pt>
                <c:pt idx="6">
                  <c:v>1.4150943396226414E-3</c:v>
                </c:pt>
                <c:pt idx="7">
                  <c:v>1.4150943396226414E-3</c:v>
                </c:pt>
                <c:pt idx="8">
                  <c:v>1.4150943396226414E-3</c:v>
                </c:pt>
                <c:pt idx="9">
                  <c:v>1.4150943396226414E-3</c:v>
                </c:pt>
                <c:pt idx="10">
                  <c:v>1.4150943396226414E-3</c:v>
                </c:pt>
                <c:pt idx="11">
                  <c:v>1.4150943396226414E-3</c:v>
                </c:pt>
                <c:pt idx="12">
                  <c:v>1.4150943396226414E-3</c:v>
                </c:pt>
                <c:pt idx="13">
                  <c:v>1.4150943396226414E-3</c:v>
                </c:pt>
                <c:pt idx="14">
                  <c:v>1.4150943396226414E-3</c:v>
                </c:pt>
                <c:pt idx="15">
                  <c:v>1.4150943396226414E-3</c:v>
                </c:pt>
                <c:pt idx="16">
                  <c:v>1.4150943396226414E-3</c:v>
                </c:pt>
                <c:pt idx="17">
                  <c:v>1.4150943396226414E-3</c:v>
                </c:pt>
                <c:pt idx="18">
                  <c:v>1.4150943396226414E-3</c:v>
                </c:pt>
                <c:pt idx="19">
                  <c:v>1.4150943396226414E-3</c:v>
                </c:pt>
                <c:pt idx="20">
                  <c:v>1.8867924528301887E-3</c:v>
                </c:pt>
                <c:pt idx="21">
                  <c:v>1.8867924528301887E-3</c:v>
                </c:pt>
                <c:pt idx="22">
                  <c:v>1.8867924528301887E-3</c:v>
                </c:pt>
                <c:pt idx="23">
                  <c:v>1.8867924528301887E-3</c:v>
                </c:pt>
                <c:pt idx="24">
                  <c:v>1.8867924528301887E-3</c:v>
                </c:pt>
                <c:pt idx="25">
                  <c:v>1.8867924528301887E-3</c:v>
                </c:pt>
                <c:pt idx="26">
                  <c:v>1.8867924528301887E-3</c:v>
                </c:pt>
                <c:pt idx="27">
                  <c:v>1.8867924528301887E-3</c:v>
                </c:pt>
                <c:pt idx="28">
                  <c:v>1.8867924528301887E-3</c:v>
                </c:pt>
                <c:pt idx="29">
                  <c:v>1.8867924528301887E-3</c:v>
                </c:pt>
                <c:pt idx="30">
                  <c:v>2.3584905660377358E-3</c:v>
                </c:pt>
                <c:pt idx="31">
                  <c:v>2.3584905660377358E-3</c:v>
                </c:pt>
                <c:pt idx="32">
                  <c:v>2.3584905660377358E-3</c:v>
                </c:pt>
                <c:pt idx="33">
                  <c:v>2.3584905660377358E-3</c:v>
                </c:pt>
                <c:pt idx="34">
                  <c:v>2.3584905660377358E-3</c:v>
                </c:pt>
                <c:pt idx="35">
                  <c:v>2.3584905660377358E-3</c:v>
                </c:pt>
                <c:pt idx="36">
                  <c:v>2.3584905660377358E-3</c:v>
                </c:pt>
                <c:pt idx="37">
                  <c:v>2.3584905660377358E-3</c:v>
                </c:pt>
                <c:pt idx="38">
                  <c:v>2.3584905660377358E-3</c:v>
                </c:pt>
                <c:pt idx="39">
                  <c:v>2.3584905660377358E-3</c:v>
                </c:pt>
                <c:pt idx="40">
                  <c:v>2.8301886792452828E-3</c:v>
                </c:pt>
                <c:pt idx="41">
                  <c:v>2.8301886792452828E-3</c:v>
                </c:pt>
                <c:pt idx="42">
                  <c:v>2.8301886792452828E-3</c:v>
                </c:pt>
                <c:pt idx="43">
                  <c:v>2.8301886792452828E-3</c:v>
                </c:pt>
                <c:pt idx="44">
                  <c:v>2.8301886792452828E-3</c:v>
                </c:pt>
                <c:pt idx="45">
                  <c:v>2.8301886792452828E-3</c:v>
                </c:pt>
                <c:pt idx="46">
                  <c:v>3.3018867924528303E-3</c:v>
                </c:pt>
                <c:pt idx="47">
                  <c:v>3.3018867924528303E-3</c:v>
                </c:pt>
                <c:pt idx="48">
                  <c:v>3.3018867924528303E-3</c:v>
                </c:pt>
                <c:pt idx="49">
                  <c:v>3.7735849056603774E-3</c:v>
                </c:pt>
                <c:pt idx="50">
                  <c:v>3.7735849056603774E-3</c:v>
                </c:pt>
                <c:pt idx="51">
                  <c:v>4.7169811320754715E-3</c:v>
                </c:pt>
                <c:pt idx="52">
                  <c:v>4.2452830188679245E-3</c:v>
                </c:pt>
                <c:pt idx="53">
                  <c:v>4.2452830188679245E-3</c:v>
                </c:pt>
                <c:pt idx="54">
                  <c:v>4.2452830188679245E-3</c:v>
                </c:pt>
                <c:pt idx="55">
                  <c:v>4.7169811320754715E-3</c:v>
                </c:pt>
                <c:pt idx="56">
                  <c:v>4.7169811320754715E-3</c:v>
                </c:pt>
                <c:pt idx="57">
                  <c:v>4.7169811320754715E-3</c:v>
                </c:pt>
                <c:pt idx="58">
                  <c:v>4.7169811320754715E-3</c:v>
                </c:pt>
                <c:pt idx="59">
                  <c:v>4.7169811320754715E-3</c:v>
                </c:pt>
                <c:pt idx="60">
                  <c:v>5.1886792452830186E-3</c:v>
                </c:pt>
                <c:pt idx="61">
                  <c:v>5.1886792452830186E-3</c:v>
                </c:pt>
                <c:pt idx="62">
                  <c:v>5.1886792452830186E-3</c:v>
                </c:pt>
                <c:pt idx="63">
                  <c:v>5.1886792452830186E-3</c:v>
                </c:pt>
                <c:pt idx="64">
                  <c:v>5.6603773584905656E-3</c:v>
                </c:pt>
                <c:pt idx="65">
                  <c:v>6.1320754716981136E-3</c:v>
                </c:pt>
                <c:pt idx="66">
                  <c:v>6.6037735849056606E-3</c:v>
                </c:pt>
                <c:pt idx="67">
                  <c:v>6.6037735849056606E-3</c:v>
                </c:pt>
                <c:pt idx="68">
                  <c:v>6.6037735849056606E-3</c:v>
                </c:pt>
                <c:pt idx="69">
                  <c:v>6.6037735849056606E-3</c:v>
                </c:pt>
                <c:pt idx="70">
                  <c:v>6.6037735849056606E-3</c:v>
                </c:pt>
                <c:pt idx="71">
                  <c:v>7.0754716981132077E-3</c:v>
                </c:pt>
                <c:pt idx="72">
                  <c:v>7.5471698113207548E-3</c:v>
                </c:pt>
                <c:pt idx="73">
                  <c:v>7.5471698113207548E-3</c:v>
                </c:pt>
                <c:pt idx="74">
                  <c:v>8.0188679245283018E-3</c:v>
                </c:pt>
                <c:pt idx="75">
                  <c:v>8.0188679245283018E-3</c:v>
                </c:pt>
                <c:pt idx="76">
                  <c:v>8.4905660377358489E-3</c:v>
                </c:pt>
                <c:pt idx="77">
                  <c:v>8.4905660377358489E-3</c:v>
                </c:pt>
                <c:pt idx="78">
                  <c:v>8.4905660377358489E-3</c:v>
                </c:pt>
                <c:pt idx="79">
                  <c:v>1.1320754716981131E-2</c:v>
                </c:pt>
                <c:pt idx="80">
                  <c:v>1.0849056603773584E-2</c:v>
                </c:pt>
                <c:pt idx="81">
                  <c:v>1.0849056603773584E-2</c:v>
                </c:pt>
                <c:pt idx="82">
                  <c:v>1.1320754716981131E-2</c:v>
                </c:pt>
                <c:pt idx="83">
                  <c:v>1.1320754716981131E-2</c:v>
                </c:pt>
                <c:pt idx="84">
                  <c:v>1.179245283018868E-2</c:v>
                </c:pt>
                <c:pt idx="85">
                  <c:v>1.3679245283018868E-2</c:v>
                </c:pt>
                <c:pt idx="86">
                  <c:v>1.3679245283018868E-2</c:v>
                </c:pt>
                <c:pt idx="87">
                  <c:v>1.4150943396226415E-2</c:v>
                </c:pt>
                <c:pt idx="88">
                  <c:v>1.4622641509433962E-2</c:v>
                </c:pt>
                <c:pt idx="89">
                  <c:v>1.5566037735849057E-2</c:v>
                </c:pt>
                <c:pt idx="90">
                  <c:v>1.6037735849056604E-2</c:v>
                </c:pt>
                <c:pt idx="91">
                  <c:v>1.6981132075471698E-2</c:v>
                </c:pt>
                <c:pt idx="92">
                  <c:v>1.7452830188679245E-2</c:v>
                </c:pt>
                <c:pt idx="93">
                  <c:v>1.8396226415094339E-2</c:v>
                </c:pt>
                <c:pt idx="94">
                  <c:v>2.0283018867924527E-2</c:v>
                </c:pt>
                <c:pt idx="95">
                  <c:v>2.0283018867924527E-2</c:v>
                </c:pt>
                <c:pt idx="96">
                  <c:v>2.1698113207547168E-2</c:v>
                </c:pt>
                <c:pt idx="97">
                  <c:v>2.2169811320754716E-2</c:v>
                </c:pt>
                <c:pt idx="98">
                  <c:v>2.358490566037736E-2</c:v>
                </c:pt>
                <c:pt idx="99">
                  <c:v>2.5471698113207548E-2</c:v>
                </c:pt>
                <c:pt idx="100">
                  <c:v>2.5471698113207548E-2</c:v>
                </c:pt>
                <c:pt idx="101">
                  <c:v>2.688679245283019E-2</c:v>
                </c:pt>
                <c:pt idx="102">
                  <c:v>2.7830188679245284E-2</c:v>
                </c:pt>
                <c:pt idx="103">
                  <c:v>3.2547169811320754E-2</c:v>
                </c:pt>
                <c:pt idx="104">
                  <c:v>3.3490566037735849E-2</c:v>
                </c:pt>
                <c:pt idx="105">
                  <c:v>3.5849056603773584E-2</c:v>
                </c:pt>
                <c:pt idx="106">
                  <c:v>3.6320754716981131E-2</c:v>
                </c:pt>
                <c:pt idx="107">
                  <c:v>3.6792452830188678E-2</c:v>
                </c:pt>
                <c:pt idx="108">
                  <c:v>3.9150943396226413E-2</c:v>
                </c:pt>
                <c:pt idx="109">
                  <c:v>4.292452830188679E-2</c:v>
                </c:pt>
                <c:pt idx="110">
                  <c:v>4.4811320754716978E-2</c:v>
                </c:pt>
                <c:pt idx="111">
                  <c:v>4.5754716981132072E-2</c:v>
                </c:pt>
                <c:pt idx="112">
                  <c:v>4.9056603773584909E-2</c:v>
                </c:pt>
                <c:pt idx="113">
                  <c:v>5.2830188679245285E-2</c:v>
                </c:pt>
                <c:pt idx="114">
                  <c:v>5.6132075471698115E-2</c:v>
                </c:pt>
                <c:pt idx="115">
                  <c:v>5.7547169811320756E-2</c:v>
                </c:pt>
                <c:pt idx="116">
                  <c:v>6.1320754716981132E-2</c:v>
                </c:pt>
                <c:pt idx="117">
                  <c:v>6.3679245283018868E-2</c:v>
                </c:pt>
                <c:pt idx="118">
                  <c:v>6.6981132075471697E-2</c:v>
                </c:pt>
                <c:pt idx="119">
                  <c:v>6.9339622641509432E-2</c:v>
                </c:pt>
                <c:pt idx="120">
                  <c:v>7.3584905660377356E-2</c:v>
                </c:pt>
                <c:pt idx="121">
                  <c:v>8.1603773584905656E-2</c:v>
                </c:pt>
                <c:pt idx="122">
                  <c:v>8.6792452830188674E-2</c:v>
                </c:pt>
                <c:pt idx="123">
                  <c:v>8.2075471698113203E-2</c:v>
                </c:pt>
                <c:pt idx="124">
                  <c:v>8.8679245283018862E-2</c:v>
                </c:pt>
                <c:pt idx="125">
                  <c:v>9.0094339622641503E-2</c:v>
                </c:pt>
                <c:pt idx="126">
                  <c:v>9.1509433962264145E-2</c:v>
                </c:pt>
                <c:pt idx="127">
                  <c:v>9.2452830188679239E-2</c:v>
                </c:pt>
                <c:pt idx="128">
                  <c:v>9.9056603773584911E-2</c:v>
                </c:pt>
                <c:pt idx="129">
                  <c:v>0.11132075471698114</c:v>
                </c:pt>
                <c:pt idx="130">
                  <c:v>0.11462264150943396</c:v>
                </c:pt>
                <c:pt idx="131">
                  <c:v>0.12075471698113208</c:v>
                </c:pt>
                <c:pt idx="132">
                  <c:v>0.12830188679245283</c:v>
                </c:pt>
                <c:pt idx="133">
                  <c:v>0.12971698113207547</c:v>
                </c:pt>
                <c:pt idx="134">
                  <c:v>0.13066037735849056</c:v>
                </c:pt>
                <c:pt idx="135">
                  <c:v>0.13254716981132075</c:v>
                </c:pt>
                <c:pt idx="136">
                  <c:v>0.13915094339622641</c:v>
                </c:pt>
                <c:pt idx="137">
                  <c:v>0.15424528301886792</c:v>
                </c:pt>
                <c:pt idx="138">
                  <c:v>0.15424528301886792</c:v>
                </c:pt>
                <c:pt idx="139">
                  <c:v>0.16792452830188678</c:v>
                </c:pt>
                <c:pt idx="140">
                  <c:v>0.17547169811320754</c:v>
                </c:pt>
                <c:pt idx="141">
                  <c:v>0.17641509433962263</c:v>
                </c:pt>
                <c:pt idx="142">
                  <c:v>0.17452830188679244</c:v>
                </c:pt>
                <c:pt idx="143">
                  <c:v>0.18066037735849055</c:v>
                </c:pt>
                <c:pt idx="144">
                  <c:v>0.19150943396226416</c:v>
                </c:pt>
                <c:pt idx="145">
                  <c:v>0.19764150943396228</c:v>
                </c:pt>
                <c:pt idx="146">
                  <c:v>0.20754716981132076</c:v>
                </c:pt>
                <c:pt idx="147">
                  <c:v>0.21933962264150944</c:v>
                </c:pt>
                <c:pt idx="148">
                  <c:v>0.23915094339622642</c:v>
                </c:pt>
                <c:pt idx="149">
                  <c:v>0.25188679245283019</c:v>
                </c:pt>
                <c:pt idx="150">
                  <c:v>0.26037735849056604</c:v>
                </c:pt>
                <c:pt idx="151">
                  <c:v>0.26698113207547169</c:v>
                </c:pt>
                <c:pt idx="152">
                  <c:v>0.29103773584905662</c:v>
                </c:pt>
                <c:pt idx="153">
                  <c:v>0.29433962264150942</c:v>
                </c:pt>
                <c:pt idx="154">
                  <c:v>0.31273584905660379</c:v>
                </c:pt>
                <c:pt idx="155">
                  <c:v>0.33349056603773586</c:v>
                </c:pt>
                <c:pt idx="156">
                  <c:v>0.36981132075471695</c:v>
                </c:pt>
                <c:pt idx="157">
                  <c:v>0.35377358490566035</c:v>
                </c:pt>
                <c:pt idx="158">
                  <c:v>0.37028301886792453</c:v>
                </c:pt>
                <c:pt idx="159">
                  <c:v>0.38632075471698113</c:v>
                </c:pt>
                <c:pt idx="160">
                  <c:v>0.39433962264150946</c:v>
                </c:pt>
                <c:pt idx="161">
                  <c:v>0.41462264150943395</c:v>
                </c:pt>
                <c:pt idx="162">
                  <c:v>0.44481132075471697</c:v>
                </c:pt>
                <c:pt idx="163">
                  <c:v>0.40094339622641512</c:v>
                </c:pt>
                <c:pt idx="164">
                  <c:v>0.39528301886792455</c:v>
                </c:pt>
                <c:pt idx="165">
                  <c:v>0.42499999999999999</c:v>
                </c:pt>
                <c:pt idx="166">
                  <c:v>0.45047169811320753</c:v>
                </c:pt>
                <c:pt idx="167">
                  <c:v>0.44150943396226416</c:v>
                </c:pt>
                <c:pt idx="168">
                  <c:v>0.38018867924528305</c:v>
                </c:pt>
                <c:pt idx="169">
                  <c:v>0.43962264150943398</c:v>
                </c:pt>
                <c:pt idx="170">
                  <c:v>0.37877358490566038</c:v>
                </c:pt>
                <c:pt idx="171">
                  <c:v>0.39858490566037735</c:v>
                </c:pt>
                <c:pt idx="172">
                  <c:v>0.45754716981132076</c:v>
                </c:pt>
                <c:pt idx="173">
                  <c:v>0.45424528301886791</c:v>
                </c:pt>
                <c:pt idx="174">
                  <c:v>0.45990566037735847</c:v>
                </c:pt>
                <c:pt idx="175">
                  <c:v>0.46367924528301885</c:v>
                </c:pt>
                <c:pt idx="176">
                  <c:v>0.50094339622641515</c:v>
                </c:pt>
                <c:pt idx="177">
                  <c:v>0.50235849056603776</c:v>
                </c:pt>
                <c:pt idx="178">
                  <c:v>0.54009433962264153</c:v>
                </c:pt>
                <c:pt idx="179">
                  <c:v>0.49669811320754714</c:v>
                </c:pt>
                <c:pt idx="180">
                  <c:v>0.44339622641509435</c:v>
                </c:pt>
                <c:pt idx="181">
                  <c:v>0.39952830188679245</c:v>
                </c:pt>
                <c:pt idx="182">
                  <c:v>0.42122641509433961</c:v>
                </c:pt>
                <c:pt idx="183">
                  <c:v>0.45896226415094338</c:v>
                </c:pt>
                <c:pt idx="184">
                  <c:v>0.48443396226415092</c:v>
                </c:pt>
                <c:pt idx="185">
                  <c:v>0.53301886792452835</c:v>
                </c:pt>
                <c:pt idx="186">
                  <c:v>0.57028301886792454</c:v>
                </c:pt>
                <c:pt idx="187">
                  <c:v>0.53867924528301891</c:v>
                </c:pt>
                <c:pt idx="188">
                  <c:v>0.56226415094339621</c:v>
                </c:pt>
                <c:pt idx="189">
                  <c:v>0.61273584905660372</c:v>
                </c:pt>
                <c:pt idx="190">
                  <c:v>0.62924528301886795</c:v>
                </c:pt>
                <c:pt idx="191">
                  <c:v>0.63301886792452833</c:v>
                </c:pt>
                <c:pt idx="192">
                  <c:v>0.65613207547169816</c:v>
                </c:pt>
                <c:pt idx="193">
                  <c:v>0.65235849056603779</c:v>
                </c:pt>
                <c:pt idx="194">
                  <c:v>0.54716981132075471</c:v>
                </c:pt>
                <c:pt idx="195">
                  <c:v>0.58396226415094343</c:v>
                </c:pt>
                <c:pt idx="196">
                  <c:v>0.65660377358490563</c:v>
                </c:pt>
                <c:pt idx="197">
                  <c:v>0.69292452830188678</c:v>
                </c:pt>
                <c:pt idx="198">
                  <c:v>0.66933962264150948</c:v>
                </c:pt>
                <c:pt idx="199">
                  <c:v>0.76886792452830188</c:v>
                </c:pt>
                <c:pt idx="200">
                  <c:v>0.83349056603773586</c:v>
                </c:pt>
                <c:pt idx="201">
                  <c:v>0.84669811320754718</c:v>
                </c:pt>
                <c:pt idx="202">
                  <c:v>0.86839622641509429</c:v>
                </c:pt>
                <c:pt idx="203">
                  <c:v>0.87971698113207553</c:v>
                </c:pt>
                <c:pt idx="204">
                  <c:v>0.96320754716981127</c:v>
                </c:pt>
                <c:pt idx="205">
                  <c:v>1.0268867924528302</c:v>
                </c:pt>
                <c:pt idx="206">
                  <c:v>1.070754716981132</c:v>
                </c:pt>
                <c:pt idx="207">
                  <c:v>1.0990566037735849</c:v>
                </c:pt>
                <c:pt idx="208">
                  <c:v>1.1575471698113207</c:v>
                </c:pt>
                <c:pt idx="209">
                  <c:v>1.2117924528301887</c:v>
                </c:pt>
                <c:pt idx="210">
                  <c:v>1.2169811320754718</c:v>
                </c:pt>
                <c:pt idx="211">
                  <c:v>1.2669811320754718</c:v>
                </c:pt>
                <c:pt idx="212">
                  <c:v>1.3363207547169811</c:v>
                </c:pt>
                <c:pt idx="213">
                  <c:v>1.4127358490566038</c:v>
                </c:pt>
                <c:pt idx="214">
                  <c:v>1.4764150943396226</c:v>
                </c:pt>
                <c:pt idx="215">
                  <c:v>1.5509433962264152</c:v>
                </c:pt>
                <c:pt idx="216">
                  <c:v>1.6004716981132074</c:v>
                </c:pt>
                <c:pt idx="217">
                  <c:v>1.6820754716981132</c:v>
                </c:pt>
                <c:pt idx="218">
                  <c:v>1.7830188679245282</c:v>
                </c:pt>
                <c:pt idx="219">
                  <c:v>1.9117924528301886</c:v>
                </c:pt>
                <c:pt idx="220">
                  <c:v>1.9849056603773585</c:v>
                </c:pt>
                <c:pt idx="221">
                  <c:v>2.0641509433962266</c:v>
                </c:pt>
                <c:pt idx="222">
                  <c:v>2.1764150943396228</c:v>
                </c:pt>
                <c:pt idx="223">
                  <c:v>2.1806603773584907</c:v>
                </c:pt>
                <c:pt idx="224">
                  <c:v>2.1679245283018869</c:v>
                </c:pt>
                <c:pt idx="225">
                  <c:v>2.2943396226415094</c:v>
                </c:pt>
                <c:pt idx="226">
                  <c:v>2.3660377358490567</c:v>
                </c:pt>
                <c:pt idx="227">
                  <c:v>2.3933962264150943</c:v>
                </c:pt>
                <c:pt idx="228">
                  <c:v>2.5268867924528302</c:v>
                </c:pt>
                <c:pt idx="229">
                  <c:v>2.5004716981132074</c:v>
                </c:pt>
                <c:pt idx="230">
                  <c:v>2.4235849056603773</c:v>
                </c:pt>
                <c:pt idx="231">
                  <c:v>2.4028301886792454</c:v>
                </c:pt>
                <c:pt idx="232">
                  <c:v>2.3938679245283021</c:v>
                </c:pt>
                <c:pt idx="233">
                  <c:v>2.4801886792452832</c:v>
                </c:pt>
                <c:pt idx="234">
                  <c:v>2.5551886792452829</c:v>
                </c:pt>
                <c:pt idx="235">
                  <c:v>2.6334905660377359</c:v>
                </c:pt>
                <c:pt idx="236">
                  <c:v>2.7004716981132075</c:v>
                </c:pt>
                <c:pt idx="237">
                  <c:v>2.8</c:v>
                </c:pt>
                <c:pt idx="238">
                  <c:v>2.861320754716981</c:v>
                </c:pt>
                <c:pt idx="239">
                  <c:v>2.8650943396226416</c:v>
                </c:pt>
                <c:pt idx="240">
                  <c:v>2.8971698113207549</c:v>
                </c:pt>
                <c:pt idx="241">
                  <c:v>2.8669811320754719</c:v>
                </c:pt>
                <c:pt idx="242">
                  <c:v>2.8632075471698113</c:v>
                </c:pt>
                <c:pt idx="243">
                  <c:v>2.9122641509433964</c:v>
                </c:pt>
                <c:pt idx="244">
                  <c:v>2.9740566037735849</c:v>
                </c:pt>
                <c:pt idx="245">
                  <c:v>3.0415094339622644</c:v>
                </c:pt>
                <c:pt idx="246">
                  <c:v>3.0924528301886793</c:v>
                </c:pt>
                <c:pt idx="247">
                  <c:v>3.1018867924528304</c:v>
                </c:pt>
                <c:pt idx="248">
                  <c:v>3.094811320754717</c:v>
                </c:pt>
                <c:pt idx="249">
                  <c:v>3.175943396226415</c:v>
                </c:pt>
                <c:pt idx="250">
                  <c:v>3.2514150943396225</c:v>
                </c:pt>
                <c:pt idx="251">
                  <c:v>3.2990566037735851</c:v>
                </c:pt>
                <c:pt idx="252">
                  <c:v>3.479245283018868</c:v>
                </c:pt>
                <c:pt idx="253">
                  <c:v>3.6523584905660376</c:v>
                </c:pt>
                <c:pt idx="254">
                  <c:v>3.7933962264150942</c:v>
                </c:pt>
                <c:pt idx="255">
                  <c:v>3.9320754716981132</c:v>
                </c:pt>
                <c:pt idx="256">
                  <c:v>4.0108490566037736</c:v>
                </c:pt>
                <c:pt idx="257">
                  <c:v>4.1396226415094342</c:v>
                </c:pt>
                <c:pt idx="258">
                  <c:v>4.1023584905660373</c:v>
                </c:pt>
                <c:pt idx="259">
                  <c:v>4.3056603773584907</c:v>
                </c:pt>
                <c:pt idx="260">
                  <c:v>4.4825471698113208</c:v>
                </c:pt>
                <c:pt idx="261">
                  <c:v>4.5627358490566037</c:v>
                </c:pt>
                <c:pt idx="262">
                  <c:v>4.6099056603773585</c:v>
                </c:pt>
                <c:pt idx="263">
                  <c:v>4.6485849056603774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195456"/>
        <c:axId val="143572992"/>
      </c:scatterChart>
      <c:valAx>
        <c:axId val="143195456"/>
        <c:scaling>
          <c:orientation val="minMax"/>
          <c:max val="2000"/>
          <c:min val="175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3572992"/>
        <c:crosses val="autoZero"/>
        <c:crossBetween val="midCat"/>
      </c:valAx>
      <c:valAx>
        <c:axId val="143572992"/>
        <c:scaling>
          <c:orientation val="minMax"/>
          <c:max val="8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3195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210983242479326"/>
          <c:y val="0.14622898958822236"/>
          <c:w val="0.27464552110943791"/>
          <c:h val="0.34760129321583183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600" b="1"/>
          </a:pPr>
          <a:endParaRPr lang="fr-FR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23840769903747"/>
          <c:y val="5.1400554097404488E-2"/>
          <c:w val="0.80970472440944885"/>
          <c:h val="0.832619568387284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'CDIAC SUESS'!$C$5</c:f>
              <c:strCache>
                <c:ptCount val="1"/>
                <c:pt idx="0">
                  <c:v>Cumul (GTC)</c:v>
                </c:pt>
              </c:strCache>
            </c:strRef>
          </c:tx>
          <c:marker>
            <c:symbol val="none"/>
          </c:marker>
          <c:xVal>
            <c:numRef>
              <c:f>'CDIAC SUESS'!$A$6:$A$269</c:f>
              <c:numCache>
                <c:formatCode>General</c:formatCode>
                <c:ptCount val="264"/>
                <c:pt idx="0">
                  <c:v>1751</c:v>
                </c:pt>
                <c:pt idx="1">
                  <c:v>1752</c:v>
                </c:pt>
                <c:pt idx="2">
                  <c:v>1753</c:v>
                </c:pt>
                <c:pt idx="3">
                  <c:v>1754</c:v>
                </c:pt>
                <c:pt idx="4">
                  <c:v>1755</c:v>
                </c:pt>
                <c:pt idx="5">
                  <c:v>1756</c:v>
                </c:pt>
                <c:pt idx="6">
                  <c:v>1757</c:v>
                </c:pt>
                <c:pt idx="7">
                  <c:v>1758</c:v>
                </c:pt>
                <c:pt idx="8">
                  <c:v>1759</c:v>
                </c:pt>
                <c:pt idx="9">
                  <c:v>1760</c:v>
                </c:pt>
                <c:pt idx="10">
                  <c:v>1761</c:v>
                </c:pt>
                <c:pt idx="11">
                  <c:v>1762</c:v>
                </c:pt>
                <c:pt idx="12">
                  <c:v>1763</c:v>
                </c:pt>
                <c:pt idx="13">
                  <c:v>1764</c:v>
                </c:pt>
                <c:pt idx="14">
                  <c:v>1765</c:v>
                </c:pt>
                <c:pt idx="15">
                  <c:v>1766</c:v>
                </c:pt>
                <c:pt idx="16">
                  <c:v>1767</c:v>
                </c:pt>
                <c:pt idx="17">
                  <c:v>1768</c:v>
                </c:pt>
                <c:pt idx="18">
                  <c:v>1769</c:v>
                </c:pt>
                <c:pt idx="19">
                  <c:v>1770</c:v>
                </c:pt>
                <c:pt idx="20">
                  <c:v>1771</c:v>
                </c:pt>
                <c:pt idx="21">
                  <c:v>1772</c:v>
                </c:pt>
                <c:pt idx="22">
                  <c:v>1773</c:v>
                </c:pt>
                <c:pt idx="23">
                  <c:v>1774</c:v>
                </c:pt>
                <c:pt idx="24">
                  <c:v>1775</c:v>
                </c:pt>
                <c:pt idx="25">
                  <c:v>1776</c:v>
                </c:pt>
                <c:pt idx="26">
                  <c:v>1777</c:v>
                </c:pt>
                <c:pt idx="27">
                  <c:v>1778</c:v>
                </c:pt>
                <c:pt idx="28">
                  <c:v>1779</c:v>
                </c:pt>
                <c:pt idx="29">
                  <c:v>1780</c:v>
                </c:pt>
                <c:pt idx="30">
                  <c:v>1781</c:v>
                </c:pt>
                <c:pt idx="31">
                  <c:v>1782</c:v>
                </c:pt>
                <c:pt idx="32">
                  <c:v>1783</c:v>
                </c:pt>
                <c:pt idx="33">
                  <c:v>1784</c:v>
                </c:pt>
                <c:pt idx="34">
                  <c:v>1785</c:v>
                </c:pt>
                <c:pt idx="35">
                  <c:v>1786</c:v>
                </c:pt>
                <c:pt idx="36">
                  <c:v>1787</c:v>
                </c:pt>
                <c:pt idx="37">
                  <c:v>1788</c:v>
                </c:pt>
                <c:pt idx="38">
                  <c:v>1789</c:v>
                </c:pt>
                <c:pt idx="39">
                  <c:v>1790</c:v>
                </c:pt>
                <c:pt idx="40">
                  <c:v>1791</c:v>
                </c:pt>
                <c:pt idx="41">
                  <c:v>1792</c:v>
                </c:pt>
                <c:pt idx="42">
                  <c:v>1793</c:v>
                </c:pt>
                <c:pt idx="43">
                  <c:v>1794</c:v>
                </c:pt>
                <c:pt idx="44">
                  <c:v>1795</c:v>
                </c:pt>
                <c:pt idx="45">
                  <c:v>1796</c:v>
                </c:pt>
                <c:pt idx="46">
                  <c:v>1797</c:v>
                </c:pt>
                <c:pt idx="47">
                  <c:v>1798</c:v>
                </c:pt>
                <c:pt idx="48">
                  <c:v>1799</c:v>
                </c:pt>
                <c:pt idx="49">
                  <c:v>1800</c:v>
                </c:pt>
                <c:pt idx="50">
                  <c:v>1801</c:v>
                </c:pt>
                <c:pt idx="51">
                  <c:v>1802</c:v>
                </c:pt>
                <c:pt idx="52">
                  <c:v>1803</c:v>
                </c:pt>
                <c:pt idx="53">
                  <c:v>1804</c:v>
                </c:pt>
                <c:pt idx="54">
                  <c:v>1805</c:v>
                </c:pt>
                <c:pt idx="55">
                  <c:v>1806</c:v>
                </c:pt>
                <c:pt idx="56">
                  <c:v>1807</c:v>
                </c:pt>
                <c:pt idx="57">
                  <c:v>1808</c:v>
                </c:pt>
                <c:pt idx="58">
                  <c:v>1809</c:v>
                </c:pt>
                <c:pt idx="59">
                  <c:v>1810</c:v>
                </c:pt>
                <c:pt idx="60">
                  <c:v>1811</c:v>
                </c:pt>
                <c:pt idx="61">
                  <c:v>1812</c:v>
                </c:pt>
                <c:pt idx="62">
                  <c:v>1813</c:v>
                </c:pt>
                <c:pt idx="63">
                  <c:v>1814</c:v>
                </c:pt>
                <c:pt idx="64">
                  <c:v>1815</c:v>
                </c:pt>
                <c:pt idx="65">
                  <c:v>1816</c:v>
                </c:pt>
                <c:pt idx="66">
                  <c:v>1817</c:v>
                </c:pt>
                <c:pt idx="67">
                  <c:v>1818</c:v>
                </c:pt>
                <c:pt idx="68">
                  <c:v>1819</c:v>
                </c:pt>
                <c:pt idx="69">
                  <c:v>1820</c:v>
                </c:pt>
                <c:pt idx="70">
                  <c:v>1821</c:v>
                </c:pt>
                <c:pt idx="71">
                  <c:v>1822</c:v>
                </c:pt>
                <c:pt idx="72">
                  <c:v>1823</c:v>
                </c:pt>
                <c:pt idx="73">
                  <c:v>1824</c:v>
                </c:pt>
                <c:pt idx="74">
                  <c:v>1825</c:v>
                </c:pt>
                <c:pt idx="75">
                  <c:v>1826</c:v>
                </c:pt>
                <c:pt idx="76">
                  <c:v>1827</c:v>
                </c:pt>
                <c:pt idx="77">
                  <c:v>1828</c:v>
                </c:pt>
                <c:pt idx="78">
                  <c:v>1829</c:v>
                </c:pt>
                <c:pt idx="79">
                  <c:v>1830</c:v>
                </c:pt>
                <c:pt idx="80">
                  <c:v>1831</c:v>
                </c:pt>
                <c:pt idx="81">
                  <c:v>1832</c:v>
                </c:pt>
                <c:pt idx="82">
                  <c:v>1833</c:v>
                </c:pt>
                <c:pt idx="83">
                  <c:v>1834</c:v>
                </c:pt>
                <c:pt idx="84">
                  <c:v>1835</c:v>
                </c:pt>
                <c:pt idx="85">
                  <c:v>1836</c:v>
                </c:pt>
                <c:pt idx="86">
                  <c:v>1837</c:v>
                </c:pt>
                <c:pt idx="87">
                  <c:v>1838</c:v>
                </c:pt>
                <c:pt idx="88">
                  <c:v>1839</c:v>
                </c:pt>
                <c:pt idx="89">
                  <c:v>1840</c:v>
                </c:pt>
                <c:pt idx="90">
                  <c:v>1841</c:v>
                </c:pt>
                <c:pt idx="91">
                  <c:v>1842</c:v>
                </c:pt>
                <c:pt idx="92">
                  <c:v>1843</c:v>
                </c:pt>
                <c:pt idx="93">
                  <c:v>1844</c:v>
                </c:pt>
                <c:pt idx="94">
                  <c:v>1845</c:v>
                </c:pt>
                <c:pt idx="95">
                  <c:v>1846</c:v>
                </c:pt>
                <c:pt idx="96">
                  <c:v>1847</c:v>
                </c:pt>
                <c:pt idx="97">
                  <c:v>1848</c:v>
                </c:pt>
                <c:pt idx="98">
                  <c:v>1849</c:v>
                </c:pt>
                <c:pt idx="99">
                  <c:v>1850</c:v>
                </c:pt>
                <c:pt idx="100">
                  <c:v>1851</c:v>
                </c:pt>
                <c:pt idx="101">
                  <c:v>1852</c:v>
                </c:pt>
                <c:pt idx="102">
                  <c:v>1853</c:v>
                </c:pt>
                <c:pt idx="103">
                  <c:v>1854</c:v>
                </c:pt>
                <c:pt idx="104">
                  <c:v>1855</c:v>
                </c:pt>
                <c:pt idx="105">
                  <c:v>1856</c:v>
                </c:pt>
                <c:pt idx="106">
                  <c:v>1857</c:v>
                </c:pt>
                <c:pt idx="107">
                  <c:v>1858</c:v>
                </c:pt>
                <c:pt idx="108">
                  <c:v>1859</c:v>
                </c:pt>
                <c:pt idx="109">
                  <c:v>1860</c:v>
                </c:pt>
                <c:pt idx="110">
                  <c:v>1861</c:v>
                </c:pt>
                <c:pt idx="111">
                  <c:v>1862</c:v>
                </c:pt>
                <c:pt idx="112">
                  <c:v>1863</c:v>
                </c:pt>
                <c:pt idx="113">
                  <c:v>1864</c:v>
                </c:pt>
                <c:pt idx="114">
                  <c:v>1865</c:v>
                </c:pt>
                <c:pt idx="115">
                  <c:v>1866</c:v>
                </c:pt>
                <c:pt idx="116">
                  <c:v>1867</c:v>
                </c:pt>
                <c:pt idx="117">
                  <c:v>1868</c:v>
                </c:pt>
                <c:pt idx="118">
                  <c:v>1869</c:v>
                </c:pt>
                <c:pt idx="119">
                  <c:v>1870</c:v>
                </c:pt>
                <c:pt idx="120">
                  <c:v>1871</c:v>
                </c:pt>
                <c:pt idx="121">
                  <c:v>1872</c:v>
                </c:pt>
                <c:pt idx="122">
                  <c:v>1873</c:v>
                </c:pt>
                <c:pt idx="123">
                  <c:v>1874</c:v>
                </c:pt>
                <c:pt idx="124">
                  <c:v>1875</c:v>
                </c:pt>
                <c:pt idx="125">
                  <c:v>1876</c:v>
                </c:pt>
                <c:pt idx="126">
                  <c:v>1877</c:v>
                </c:pt>
                <c:pt idx="127">
                  <c:v>1878</c:v>
                </c:pt>
                <c:pt idx="128">
                  <c:v>1879</c:v>
                </c:pt>
                <c:pt idx="129">
                  <c:v>1880</c:v>
                </c:pt>
                <c:pt idx="130">
                  <c:v>1881</c:v>
                </c:pt>
                <c:pt idx="131">
                  <c:v>1882</c:v>
                </c:pt>
                <c:pt idx="132">
                  <c:v>1883</c:v>
                </c:pt>
                <c:pt idx="133">
                  <c:v>1884</c:v>
                </c:pt>
                <c:pt idx="134">
                  <c:v>1885</c:v>
                </c:pt>
                <c:pt idx="135">
                  <c:v>1886</c:v>
                </c:pt>
                <c:pt idx="136">
                  <c:v>1887</c:v>
                </c:pt>
                <c:pt idx="137">
                  <c:v>1888</c:v>
                </c:pt>
                <c:pt idx="138">
                  <c:v>1889</c:v>
                </c:pt>
                <c:pt idx="139">
                  <c:v>1890</c:v>
                </c:pt>
                <c:pt idx="140">
                  <c:v>1891</c:v>
                </c:pt>
                <c:pt idx="141">
                  <c:v>1892</c:v>
                </c:pt>
                <c:pt idx="142">
                  <c:v>1893</c:v>
                </c:pt>
                <c:pt idx="143">
                  <c:v>1894</c:v>
                </c:pt>
                <c:pt idx="144">
                  <c:v>1895</c:v>
                </c:pt>
                <c:pt idx="145">
                  <c:v>1896</c:v>
                </c:pt>
                <c:pt idx="146">
                  <c:v>1897</c:v>
                </c:pt>
                <c:pt idx="147">
                  <c:v>1898</c:v>
                </c:pt>
                <c:pt idx="148">
                  <c:v>1899</c:v>
                </c:pt>
                <c:pt idx="149">
                  <c:v>1900</c:v>
                </c:pt>
                <c:pt idx="150">
                  <c:v>1901</c:v>
                </c:pt>
                <c:pt idx="151">
                  <c:v>1902</c:v>
                </c:pt>
                <c:pt idx="152">
                  <c:v>1903</c:v>
                </c:pt>
                <c:pt idx="153">
                  <c:v>1904</c:v>
                </c:pt>
                <c:pt idx="154">
                  <c:v>1905</c:v>
                </c:pt>
                <c:pt idx="155">
                  <c:v>1906</c:v>
                </c:pt>
                <c:pt idx="156">
                  <c:v>1907</c:v>
                </c:pt>
                <c:pt idx="157">
                  <c:v>1908</c:v>
                </c:pt>
                <c:pt idx="158">
                  <c:v>1909</c:v>
                </c:pt>
                <c:pt idx="159">
                  <c:v>1910</c:v>
                </c:pt>
                <c:pt idx="160">
                  <c:v>1911</c:v>
                </c:pt>
                <c:pt idx="161">
                  <c:v>1912</c:v>
                </c:pt>
                <c:pt idx="162">
                  <c:v>1913</c:v>
                </c:pt>
                <c:pt idx="163">
                  <c:v>1914</c:v>
                </c:pt>
                <c:pt idx="164">
                  <c:v>1915</c:v>
                </c:pt>
                <c:pt idx="165">
                  <c:v>1916</c:v>
                </c:pt>
                <c:pt idx="166">
                  <c:v>1917</c:v>
                </c:pt>
                <c:pt idx="167">
                  <c:v>1918</c:v>
                </c:pt>
                <c:pt idx="168">
                  <c:v>1919</c:v>
                </c:pt>
                <c:pt idx="169">
                  <c:v>1920</c:v>
                </c:pt>
                <c:pt idx="170">
                  <c:v>1921</c:v>
                </c:pt>
                <c:pt idx="171">
                  <c:v>1922</c:v>
                </c:pt>
                <c:pt idx="172">
                  <c:v>1923</c:v>
                </c:pt>
                <c:pt idx="173">
                  <c:v>1924</c:v>
                </c:pt>
                <c:pt idx="174">
                  <c:v>1925</c:v>
                </c:pt>
                <c:pt idx="175">
                  <c:v>1926</c:v>
                </c:pt>
                <c:pt idx="176">
                  <c:v>1927</c:v>
                </c:pt>
                <c:pt idx="177">
                  <c:v>1928</c:v>
                </c:pt>
                <c:pt idx="178">
                  <c:v>1929</c:v>
                </c:pt>
                <c:pt idx="179">
                  <c:v>1930</c:v>
                </c:pt>
                <c:pt idx="180">
                  <c:v>1931</c:v>
                </c:pt>
                <c:pt idx="181">
                  <c:v>1932</c:v>
                </c:pt>
                <c:pt idx="182">
                  <c:v>1933</c:v>
                </c:pt>
                <c:pt idx="183">
                  <c:v>1934</c:v>
                </c:pt>
                <c:pt idx="184">
                  <c:v>1935</c:v>
                </c:pt>
                <c:pt idx="185">
                  <c:v>1936</c:v>
                </c:pt>
                <c:pt idx="186">
                  <c:v>1937</c:v>
                </c:pt>
                <c:pt idx="187">
                  <c:v>1938</c:v>
                </c:pt>
                <c:pt idx="188">
                  <c:v>1939</c:v>
                </c:pt>
                <c:pt idx="189">
                  <c:v>1940</c:v>
                </c:pt>
                <c:pt idx="190">
                  <c:v>1941</c:v>
                </c:pt>
                <c:pt idx="191">
                  <c:v>1942</c:v>
                </c:pt>
                <c:pt idx="192">
                  <c:v>1943</c:v>
                </c:pt>
                <c:pt idx="193">
                  <c:v>1944</c:v>
                </c:pt>
                <c:pt idx="194">
                  <c:v>1945</c:v>
                </c:pt>
                <c:pt idx="195">
                  <c:v>1946</c:v>
                </c:pt>
                <c:pt idx="196">
                  <c:v>1947</c:v>
                </c:pt>
                <c:pt idx="197">
                  <c:v>1948</c:v>
                </c:pt>
                <c:pt idx="198">
                  <c:v>1949</c:v>
                </c:pt>
                <c:pt idx="199">
                  <c:v>1950</c:v>
                </c:pt>
                <c:pt idx="200">
                  <c:v>1951</c:v>
                </c:pt>
                <c:pt idx="201">
                  <c:v>1952</c:v>
                </c:pt>
                <c:pt idx="202">
                  <c:v>1953</c:v>
                </c:pt>
                <c:pt idx="203">
                  <c:v>1954</c:v>
                </c:pt>
                <c:pt idx="204">
                  <c:v>1955</c:v>
                </c:pt>
                <c:pt idx="205">
                  <c:v>1956</c:v>
                </c:pt>
                <c:pt idx="206">
                  <c:v>1957</c:v>
                </c:pt>
                <c:pt idx="207">
                  <c:v>1958</c:v>
                </c:pt>
                <c:pt idx="208">
                  <c:v>1959</c:v>
                </c:pt>
                <c:pt idx="209">
                  <c:v>1960</c:v>
                </c:pt>
                <c:pt idx="210">
                  <c:v>1961</c:v>
                </c:pt>
                <c:pt idx="211">
                  <c:v>1962</c:v>
                </c:pt>
                <c:pt idx="212">
                  <c:v>1963</c:v>
                </c:pt>
                <c:pt idx="213">
                  <c:v>1964</c:v>
                </c:pt>
                <c:pt idx="214">
                  <c:v>1965</c:v>
                </c:pt>
                <c:pt idx="215">
                  <c:v>1966</c:v>
                </c:pt>
                <c:pt idx="216">
                  <c:v>1967</c:v>
                </c:pt>
                <c:pt idx="217">
                  <c:v>1968</c:v>
                </c:pt>
                <c:pt idx="218">
                  <c:v>1969</c:v>
                </c:pt>
                <c:pt idx="219">
                  <c:v>1970</c:v>
                </c:pt>
                <c:pt idx="220">
                  <c:v>1971</c:v>
                </c:pt>
                <c:pt idx="221">
                  <c:v>1972</c:v>
                </c:pt>
                <c:pt idx="222">
                  <c:v>1973</c:v>
                </c:pt>
                <c:pt idx="223">
                  <c:v>1974</c:v>
                </c:pt>
                <c:pt idx="224">
                  <c:v>1975</c:v>
                </c:pt>
                <c:pt idx="225">
                  <c:v>1976</c:v>
                </c:pt>
                <c:pt idx="226">
                  <c:v>1977</c:v>
                </c:pt>
                <c:pt idx="227">
                  <c:v>1978</c:v>
                </c:pt>
                <c:pt idx="228">
                  <c:v>1979</c:v>
                </c:pt>
                <c:pt idx="229">
                  <c:v>1980</c:v>
                </c:pt>
                <c:pt idx="230">
                  <c:v>1981</c:v>
                </c:pt>
                <c:pt idx="231">
                  <c:v>1982</c:v>
                </c:pt>
                <c:pt idx="232">
                  <c:v>1983</c:v>
                </c:pt>
                <c:pt idx="233">
                  <c:v>1984</c:v>
                </c:pt>
                <c:pt idx="234">
                  <c:v>1985</c:v>
                </c:pt>
                <c:pt idx="235">
                  <c:v>1986</c:v>
                </c:pt>
                <c:pt idx="236">
                  <c:v>1987</c:v>
                </c:pt>
                <c:pt idx="237">
                  <c:v>1988</c:v>
                </c:pt>
                <c:pt idx="238">
                  <c:v>1989</c:v>
                </c:pt>
                <c:pt idx="239">
                  <c:v>1990</c:v>
                </c:pt>
                <c:pt idx="240">
                  <c:v>1991</c:v>
                </c:pt>
                <c:pt idx="241">
                  <c:v>1992</c:v>
                </c:pt>
                <c:pt idx="242">
                  <c:v>1993</c:v>
                </c:pt>
                <c:pt idx="243">
                  <c:v>1994</c:v>
                </c:pt>
                <c:pt idx="244">
                  <c:v>1995</c:v>
                </c:pt>
                <c:pt idx="245">
                  <c:v>1996</c:v>
                </c:pt>
                <c:pt idx="246">
                  <c:v>1997</c:v>
                </c:pt>
                <c:pt idx="247">
                  <c:v>1998</c:v>
                </c:pt>
                <c:pt idx="248">
                  <c:v>1999</c:v>
                </c:pt>
                <c:pt idx="249">
                  <c:v>2000</c:v>
                </c:pt>
                <c:pt idx="250">
                  <c:v>2001</c:v>
                </c:pt>
                <c:pt idx="251">
                  <c:v>2002</c:v>
                </c:pt>
                <c:pt idx="252">
                  <c:v>2003</c:v>
                </c:pt>
                <c:pt idx="253">
                  <c:v>2004</c:v>
                </c:pt>
                <c:pt idx="254">
                  <c:v>2005</c:v>
                </c:pt>
                <c:pt idx="255">
                  <c:v>2006</c:v>
                </c:pt>
                <c:pt idx="256">
                  <c:v>2007</c:v>
                </c:pt>
                <c:pt idx="257">
                  <c:v>2008</c:v>
                </c:pt>
                <c:pt idx="258">
                  <c:v>2009</c:v>
                </c:pt>
                <c:pt idx="259">
                  <c:v>2010</c:v>
                </c:pt>
                <c:pt idx="260">
                  <c:v>2011</c:v>
                </c:pt>
                <c:pt idx="261">
                  <c:v>2012</c:v>
                </c:pt>
                <c:pt idx="262">
                  <c:v>2013</c:v>
                </c:pt>
                <c:pt idx="263">
                  <c:v>2014</c:v>
                </c:pt>
              </c:numCache>
            </c:numRef>
          </c:xVal>
          <c:yVal>
            <c:numRef>
              <c:f>'CDIAC SUESS'!$C$6:$C$269</c:f>
              <c:numCache>
                <c:formatCode>General</c:formatCode>
                <c:ptCount val="264"/>
                <c:pt idx="0">
                  <c:v>3.0000000000000001E-3</c:v>
                </c:pt>
                <c:pt idx="1">
                  <c:v>6.0000000000000001E-3</c:v>
                </c:pt>
                <c:pt idx="2">
                  <c:v>9.0000000000000011E-3</c:v>
                </c:pt>
                <c:pt idx="3">
                  <c:v>1.2E-2</c:v>
                </c:pt>
                <c:pt idx="4">
                  <c:v>1.4999999999999999E-2</c:v>
                </c:pt>
                <c:pt idx="5">
                  <c:v>1.7999999999999999E-2</c:v>
                </c:pt>
                <c:pt idx="6">
                  <c:v>2.0999999999999998E-2</c:v>
                </c:pt>
                <c:pt idx="7">
                  <c:v>2.3999999999999997E-2</c:v>
                </c:pt>
                <c:pt idx="8">
                  <c:v>2.6999999999999996E-2</c:v>
                </c:pt>
                <c:pt idx="9">
                  <c:v>2.9999999999999995E-2</c:v>
                </c:pt>
                <c:pt idx="10">
                  <c:v>3.2999999999999995E-2</c:v>
                </c:pt>
                <c:pt idx="11">
                  <c:v>3.5999999999999997E-2</c:v>
                </c:pt>
                <c:pt idx="12">
                  <c:v>3.9E-2</c:v>
                </c:pt>
                <c:pt idx="13">
                  <c:v>4.2000000000000003E-2</c:v>
                </c:pt>
                <c:pt idx="14">
                  <c:v>4.5000000000000005E-2</c:v>
                </c:pt>
                <c:pt idx="15">
                  <c:v>4.8000000000000008E-2</c:v>
                </c:pt>
                <c:pt idx="16">
                  <c:v>5.1000000000000011E-2</c:v>
                </c:pt>
                <c:pt idx="17">
                  <c:v>5.4000000000000013E-2</c:v>
                </c:pt>
                <c:pt idx="18">
                  <c:v>5.7000000000000016E-2</c:v>
                </c:pt>
                <c:pt idx="19">
                  <c:v>6.0000000000000019E-2</c:v>
                </c:pt>
                <c:pt idx="20">
                  <c:v>6.4000000000000015E-2</c:v>
                </c:pt>
                <c:pt idx="21">
                  <c:v>6.8000000000000019E-2</c:v>
                </c:pt>
                <c:pt idx="22">
                  <c:v>7.2000000000000022E-2</c:v>
                </c:pt>
                <c:pt idx="23">
                  <c:v>7.6000000000000026E-2</c:v>
                </c:pt>
                <c:pt idx="24">
                  <c:v>8.0000000000000029E-2</c:v>
                </c:pt>
                <c:pt idx="25">
                  <c:v>8.4000000000000033E-2</c:v>
                </c:pt>
                <c:pt idx="26">
                  <c:v>8.8000000000000037E-2</c:v>
                </c:pt>
                <c:pt idx="27">
                  <c:v>9.200000000000004E-2</c:v>
                </c:pt>
                <c:pt idx="28">
                  <c:v>9.6000000000000044E-2</c:v>
                </c:pt>
                <c:pt idx="29">
                  <c:v>0.10000000000000005</c:v>
                </c:pt>
                <c:pt idx="30">
                  <c:v>0.10500000000000005</c:v>
                </c:pt>
                <c:pt idx="31">
                  <c:v>0.11000000000000006</c:v>
                </c:pt>
                <c:pt idx="32">
                  <c:v>0.11500000000000006</c:v>
                </c:pt>
                <c:pt idx="33">
                  <c:v>0.12000000000000006</c:v>
                </c:pt>
                <c:pt idx="34">
                  <c:v>0.12500000000000006</c:v>
                </c:pt>
                <c:pt idx="35">
                  <c:v>0.13000000000000006</c:v>
                </c:pt>
                <c:pt idx="36">
                  <c:v>0.13500000000000006</c:v>
                </c:pt>
                <c:pt idx="37">
                  <c:v>0.14000000000000007</c:v>
                </c:pt>
                <c:pt idx="38">
                  <c:v>0.14500000000000007</c:v>
                </c:pt>
                <c:pt idx="39">
                  <c:v>0.15000000000000008</c:v>
                </c:pt>
                <c:pt idx="40">
                  <c:v>0.15600000000000008</c:v>
                </c:pt>
                <c:pt idx="41">
                  <c:v>0.16200000000000009</c:v>
                </c:pt>
                <c:pt idx="42">
                  <c:v>0.16800000000000009</c:v>
                </c:pt>
                <c:pt idx="43">
                  <c:v>0.1740000000000001</c:v>
                </c:pt>
                <c:pt idx="44">
                  <c:v>0.1800000000000001</c:v>
                </c:pt>
                <c:pt idx="45">
                  <c:v>0.18600000000000011</c:v>
                </c:pt>
                <c:pt idx="46">
                  <c:v>0.19300000000000012</c:v>
                </c:pt>
                <c:pt idx="47">
                  <c:v>0.20000000000000012</c:v>
                </c:pt>
                <c:pt idx="48">
                  <c:v>0.20700000000000013</c:v>
                </c:pt>
                <c:pt idx="49">
                  <c:v>0.21500000000000014</c:v>
                </c:pt>
                <c:pt idx="50">
                  <c:v>0.22300000000000014</c:v>
                </c:pt>
                <c:pt idx="51">
                  <c:v>0.23300000000000015</c:v>
                </c:pt>
                <c:pt idx="52">
                  <c:v>0.24200000000000016</c:v>
                </c:pt>
                <c:pt idx="53">
                  <c:v>0.25100000000000017</c:v>
                </c:pt>
                <c:pt idx="54">
                  <c:v>0.26000000000000018</c:v>
                </c:pt>
                <c:pt idx="55">
                  <c:v>0.27000000000000018</c:v>
                </c:pt>
                <c:pt idx="56">
                  <c:v>0.28000000000000019</c:v>
                </c:pt>
                <c:pt idx="57">
                  <c:v>0.2900000000000002</c:v>
                </c:pt>
                <c:pt idx="58">
                  <c:v>0.30000000000000021</c:v>
                </c:pt>
                <c:pt idx="59">
                  <c:v>0.31000000000000022</c:v>
                </c:pt>
                <c:pt idx="60">
                  <c:v>0.32100000000000023</c:v>
                </c:pt>
                <c:pt idx="61">
                  <c:v>0.33200000000000024</c:v>
                </c:pt>
                <c:pt idx="62">
                  <c:v>0.34300000000000025</c:v>
                </c:pt>
                <c:pt idx="63">
                  <c:v>0.35400000000000026</c:v>
                </c:pt>
                <c:pt idx="64">
                  <c:v>0.36600000000000027</c:v>
                </c:pt>
                <c:pt idx="65">
                  <c:v>0.37900000000000028</c:v>
                </c:pt>
                <c:pt idx="66">
                  <c:v>0.39300000000000029</c:v>
                </c:pt>
                <c:pt idx="67">
                  <c:v>0.40700000000000031</c:v>
                </c:pt>
                <c:pt idx="68">
                  <c:v>0.42100000000000032</c:v>
                </c:pt>
                <c:pt idx="69">
                  <c:v>0.43500000000000033</c:v>
                </c:pt>
                <c:pt idx="70">
                  <c:v>0.44900000000000034</c:v>
                </c:pt>
                <c:pt idx="71">
                  <c:v>0.46400000000000036</c:v>
                </c:pt>
                <c:pt idx="72">
                  <c:v>0.48000000000000037</c:v>
                </c:pt>
                <c:pt idx="73">
                  <c:v>0.49600000000000039</c:v>
                </c:pt>
                <c:pt idx="74">
                  <c:v>0.51300000000000034</c:v>
                </c:pt>
                <c:pt idx="75">
                  <c:v>0.53000000000000036</c:v>
                </c:pt>
                <c:pt idx="76">
                  <c:v>0.54800000000000038</c:v>
                </c:pt>
                <c:pt idx="77">
                  <c:v>0.56600000000000039</c:v>
                </c:pt>
                <c:pt idx="78">
                  <c:v>0.58400000000000041</c:v>
                </c:pt>
                <c:pt idx="79">
                  <c:v>0.60800000000000043</c:v>
                </c:pt>
                <c:pt idx="80">
                  <c:v>0.63100000000000045</c:v>
                </c:pt>
                <c:pt idx="81">
                  <c:v>0.65400000000000047</c:v>
                </c:pt>
                <c:pt idx="82">
                  <c:v>0.67800000000000049</c:v>
                </c:pt>
                <c:pt idx="83">
                  <c:v>0.70200000000000051</c:v>
                </c:pt>
                <c:pt idx="84">
                  <c:v>0.72700000000000053</c:v>
                </c:pt>
                <c:pt idx="85">
                  <c:v>0.75600000000000056</c:v>
                </c:pt>
                <c:pt idx="86">
                  <c:v>0.78500000000000059</c:v>
                </c:pt>
                <c:pt idx="87">
                  <c:v>0.81500000000000061</c:v>
                </c:pt>
                <c:pt idx="88">
                  <c:v>0.84600000000000064</c:v>
                </c:pt>
                <c:pt idx="89">
                  <c:v>0.87900000000000067</c:v>
                </c:pt>
                <c:pt idx="90">
                  <c:v>0.9130000000000007</c:v>
                </c:pt>
                <c:pt idx="91">
                  <c:v>0.94900000000000073</c:v>
                </c:pt>
                <c:pt idx="92">
                  <c:v>0.98600000000000076</c:v>
                </c:pt>
                <c:pt idx="93">
                  <c:v>1.0250000000000008</c:v>
                </c:pt>
                <c:pt idx="94">
                  <c:v>1.0680000000000007</c:v>
                </c:pt>
                <c:pt idx="95">
                  <c:v>1.1110000000000007</c:v>
                </c:pt>
                <c:pt idx="96">
                  <c:v>1.1570000000000007</c:v>
                </c:pt>
                <c:pt idx="97">
                  <c:v>1.2040000000000006</c:v>
                </c:pt>
                <c:pt idx="98">
                  <c:v>1.2540000000000007</c:v>
                </c:pt>
                <c:pt idx="99">
                  <c:v>1.3080000000000007</c:v>
                </c:pt>
                <c:pt idx="100">
                  <c:v>1.3620000000000008</c:v>
                </c:pt>
                <c:pt idx="101">
                  <c:v>1.4190000000000007</c:v>
                </c:pt>
                <c:pt idx="102">
                  <c:v>1.4780000000000006</c:v>
                </c:pt>
                <c:pt idx="103">
                  <c:v>1.5470000000000006</c:v>
                </c:pt>
                <c:pt idx="104">
                  <c:v>1.6180000000000005</c:v>
                </c:pt>
                <c:pt idx="105">
                  <c:v>1.6940000000000006</c:v>
                </c:pt>
                <c:pt idx="106">
                  <c:v>1.7710000000000006</c:v>
                </c:pt>
                <c:pt idx="107">
                  <c:v>1.8490000000000006</c:v>
                </c:pt>
                <c:pt idx="108">
                  <c:v>1.9320000000000006</c:v>
                </c:pt>
                <c:pt idx="109">
                  <c:v>2.0230000000000006</c:v>
                </c:pt>
                <c:pt idx="110">
                  <c:v>2.1180000000000008</c:v>
                </c:pt>
                <c:pt idx="111">
                  <c:v>2.2150000000000007</c:v>
                </c:pt>
                <c:pt idx="112">
                  <c:v>2.3190000000000008</c:v>
                </c:pt>
                <c:pt idx="113">
                  <c:v>2.4310000000000009</c:v>
                </c:pt>
                <c:pt idx="114">
                  <c:v>2.5500000000000007</c:v>
                </c:pt>
                <c:pt idx="115">
                  <c:v>2.6720000000000006</c:v>
                </c:pt>
                <c:pt idx="116">
                  <c:v>2.8020000000000005</c:v>
                </c:pt>
                <c:pt idx="117">
                  <c:v>2.9370000000000003</c:v>
                </c:pt>
                <c:pt idx="118">
                  <c:v>3.0790000000000002</c:v>
                </c:pt>
                <c:pt idx="119">
                  <c:v>3.226</c:v>
                </c:pt>
                <c:pt idx="120">
                  <c:v>3.3820000000000001</c:v>
                </c:pt>
                <c:pt idx="121">
                  <c:v>3.5550000000000002</c:v>
                </c:pt>
                <c:pt idx="122">
                  <c:v>3.7390000000000003</c:v>
                </c:pt>
                <c:pt idx="123">
                  <c:v>3.9130000000000003</c:v>
                </c:pt>
                <c:pt idx="124">
                  <c:v>4.101</c:v>
                </c:pt>
                <c:pt idx="125">
                  <c:v>4.2919999999999998</c:v>
                </c:pt>
                <c:pt idx="126">
                  <c:v>4.4859999999999998</c:v>
                </c:pt>
                <c:pt idx="127">
                  <c:v>4.6819999999999995</c:v>
                </c:pt>
                <c:pt idx="128">
                  <c:v>4.8919999999999995</c:v>
                </c:pt>
                <c:pt idx="129">
                  <c:v>5.1279999999999992</c:v>
                </c:pt>
                <c:pt idx="130">
                  <c:v>5.3709999999999996</c:v>
                </c:pt>
                <c:pt idx="131">
                  <c:v>5.6269999999999998</c:v>
                </c:pt>
                <c:pt idx="132">
                  <c:v>5.899</c:v>
                </c:pt>
                <c:pt idx="133">
                  <c:v>6.1740000000000004</c:v>
                </c:pt>
                <c:pt idx="134">
                  <c:v>6.4510000000000005</c:v>
                </c:pt>
                <c:pt idx="135">
                  <c:v>6.7320000000000002</c:v>
                </c:pt>
                <c:pt idx="136">
                  <c:v>7.0270000000000001</c:v>
                </c:pt>
                <c:pt idx="137">
                  <c:v>7.3540000000000001</c:v>
                </c:pt>
                <c:pt idx="138">
                  <c:v>7.681</c:v>
                </c:pt>
                <c:pt idx="139">
                  <c:v>8.0370000000000008</c:v>
                </c:pt>
                <c:pt idx="140">
                  <c:v>8.4090000000000007</c:v>
                </c:pt>
                <c:pt idx="141">
                  <c:v>8.7830000000000013</c:v>
                </c:pt>
                <c:pt idx="142">
                  <c:v>9.1530000000000005</c:v>
                </c:pt>
                <c:pt idx="143">
                  <c:v>9.5360000000000014</c:v>
                </c:pt>
                <c:pt idx="144">
                  <c:v>9.9420000000000019</c:v>
                </c:pt>
                <c:pt idx="145">
                  <c:v>10.361000000000002</c:v>
                </c:pt>
                <c:pt idx="146">
                  <c:v>10.801000000000002</c:v>
                </c:pt>
                <c:pt idx="147">
                  <c:v>11.266000000000002</c:v>
                </c:pt>
                <c:pt idx="148">
                  <c:v>11.773000000000001</c:v>
                </c:pt>
                <c:pt idx="149">
                  <c:v>12.307000000000002</c:v>
                </c:pt>
                <c:pt idx="150">
                  <c:v>12.859000000000002</c:v>
                </c:pt>
                <c:pt idx="151">
                  <c:v>13.425000000000002</c:v>
                </c:pt>
                <c:pt idx="152">
                  <c:v>14.042000000000002</c:v>
                </c:pt>
                <c:pt idx="153">
                  <c:v>14.666000000000002</c:v>
                </c:pt>
                <c:pt idx="154">
                  <c:v>15.329000000000002</c:v>
                </c:pt>
                <c:pt idx="155">
                  <c:v>16.036000000000001</c:v>
                </c:pt>
                <c:pt idx="156">
                  <c:v>16.82</c:v>
                </c:pt>
                <c:pt idx="157">
                  <c:v>17.57</c:v>
                </c:pt>
                <c:pt idx="158">
                  <c:v>18.355</c:v>
                </c:pt>
                <c:pt idx="159">
                  <c:v>19.173999999999999</c:v>
                </c:pt>
                <c:pt idx="160">
                  <c:v>20.009999999999998</c:v>
                </c:pt>
                <c:pt idx="161">
                  <c:v>20.888999999999999</c:v>
                </c:pt>
                <c:pt idx="162">
                  <c:v>21.832000000000001</c:v>
                </c:pt>
                <c:pt idx="163">
                  <c:v>22.682000000000002</c:v>
                </c:pt>
                <c:pt idx="164">
                  <c:v>23.520000000000003</c:v>
                </c:pt>
                <c:pt idx="165">
                  <c:v>24.421000000000003</c:v>
                </c:pt>
                <c:pt idx="166">
                  <c:v>25.376000000000001</c:v>
                </c:pt>
                <c:pt idx="167">
                  <c:v>26.312000000000001</c:v>
                </c:pt>
                <c:pt idx="168">
                  <c:v>27.118000000000002</c:v>
                </c:pt>
                <c:pt idx="169">
                  <c:v>28.05</c:v>
                </c:pt>
                <c:pt idx="170">
                  <c:v>28.853000000000002</c:v>
                </c:pt>
                <c:pt idx="171">
                  <c:v>29.698</c:v>
                </c:pt>
                <c:pt idx="172">
                  <c:v>30.667999999999999</c:v>
                </c:pt>
                <c:pt idx="173">
                  <c:v>31.631</c:v>
                </c:pt>
                <c:pt idx="174">
                  <c:v>32.606000000000002</c:v>
                </c:pt>
                <c:pt idx="175">
                  <c:v>33.588999999999999</c:v>
                </c:pt>
                <c:pt idx="176">
                  <c:v>34.650999999999996</c:v>
                </c:pt>
                <c:pt idx="177">
                  <c:v>35.715999999999994</c:v>
                </c:pt>
                <c:pt idx="178">
                  <c:v>36.860999999999997</c:v>
                </c:pt>
                <c:pt idx="179">
                  <c:v>37.913999999999994</c:v>
                </c:pt>
                <c:pt idx="180">
                  <c:v>38.853999999999992</c:v>
                </c:pt>
                <c:pt idx="181">
                  <c:v>39.700999999999993</c:v>
                </c:pt>
                <c:pt idx="182">
                  <c:v>40.593999999999994</c:v>
                </c:pt>
                <c:pt idx="183">
                  <c:v>41.566999999999993</c:v>
                </c:pt>
                <c:pt idx="184">
                  <c:v>42.593999999999994</c:v>
                </c:pt>
                <c:pt idx="185">
                  <c:v>43.723999999999997</c:v>
                </c:pt>
                <c:pt idx="186">
                  <c:v>44.933</c:v>
                </c:pt>
                <c:pt idx="187">
                  <c:v>46.075000000000003</c:v>
                </c:pt>
                <c:pt idx="188">
                  <c:v>47.267000000000003</c:v>
                </c:pt>
                <c:pt idx="189">
                  <c:v>48.566000000000003</c:v>
                </c:pt>
                <c:pt idx="190">
                  <c:v>49.900000000000006</c:v>
                </c:pt>
                <c:pt idx="191">
                  <c:v>51.242000000000004</c:v>
                </c:pt>
                <c:pt idx="192">
                  <c:v>52.633000000000003</c:v>
                </c:pt>
                <c:pt idx="193">
                  <c:v>54.016000000000005</c:v>
                </c:pt>
                <c:pt idx="194">
                  <c:v>55.176000000000002</c:v>
                </c:pt>
                <c:pt idx="195">
                  <c:v>56.414000000000001</c:v>
                </c:pt>
                <c:pt idx="196">
                  <c:v>57.806000000000004</c:v>
                </c:pt>
                <c:pt idx="197">
                  <c:v>59.275000000000006</c:v>
                </c:pt>
                <c:pt idx="198">
                  <c:v>60.694000000000003</c:v>
                </c:pt>
                <c:pt idx="199">
                  <c:v>62.324000000000005</c:v>
                </c:pt>
                <c:pt idx="200">
                  <c:v>64.091000000000008</c:v>
                </c:pt>
                <c:pt idx="201">
                  <c:v>65.88600000000001</c:v>
                </c:pt>
                <c:pt idx="202">
                  <c:v>67.727000000000004</c:v>
                </c:pt>
                <c:pt idx="203">
                  <c:v>69.591999999999999</c:v>
                </c:pt>
                <c:pt idx="204">
                  <c:v>71.634</c:v>
                </c:pt>
                <c:pt idx="205">
                  <c:v>73.811000000000007</c:v>
                </c:pt>
                <c:pt idx="206">
                  <c:v>76.081000000000003</c:v>
                </c:pt>
                <c:pt idx="207">
                  <c:v>78.411000000000001</c:v>
                </c:pt>
                <c:pt idx="208">
                  <c:v>80.864999999999995</c:v>
                </c:pt>
                <c:pt idx="209">
                  <c:v>83.433999999999997</c:v>
                </c:pt>
                <c:pt idx="210">
                  <c:v>86.013999999999996</c:v>
                </c:pt>
                <c:pt idx="211">
                  <c:v>88.699999999999989</c:v>
                </c:pt>
                <c:pt idx="212">
                  <c:v>91.532999999999987</c:v>
                </c:pt>
                <c:pt idx="213">
                  <c:v>94.527999999999992</c:v>
                </c:pt>
                <c:pt idx="214">
                  <c:v>97.657999999999987</c:v>
                </c:pt>
                <c:pt idx="215">
                  <c:v>100.94599999999998</c:v>
                </c:pt>
                <c:pt idx="216">
                  <c:v>104.33899999999998</c:v>
                </c:pt>
                <c:pt idx="217">
                  <c:v>107.90499999999999</c:v>
                </c:pt>
                <c:pt idx="218">
                  <c:v>111.68499999999999</c:v>
                </c:pt>
                <c:pt idx="219">
                  <c:v>115.73799999999999</c:v>
                </c:pt>
                <c:pt idx="220">
                  <c:v>119.94599999999998</c:v>
                </c:pt>
                <c:pt idx="221">
                  <c:v>124.32199999999999</c:v>
                </c:pt>
                <c:pt idx="222">
                  <c:v>128.93599999999998</c:v>
                </c:pt>
                <c:pt idx="223">
                  <c:v>133.55899999999997</c:v>
                </c:pt>
                <c:pt idx="224">
                  <c:v>138.15499999999997</c:v>
                </c:pt>
                <c:pt idx="225">
                  <c:v>143.01899999999998</c:v>
                </c:pt>
                <c:pt idx="226">
                  <c:v>148.03499999999997</c:v>
                </c:pt>
                <c:pt idx="227">
                  <c:v>153.10899999999998</c:v>
                </c:pt>
                <c:pt idx="228">
                  <c:v>158.46599999999998</c:v>
                </c:pt>
                <c:pt idx="229">
                  <c:v>163.76699999999997</c:v>
                </c:pt>
                <c:pt idx="230">
                  <c:v>168.90499999999997</c:v>
                </c:pt>
                <c:pt idx="231">
                  <c:v>173.99899999999997</c:v>
                </c:pt>
                <c:pt idx="232">
                  <c:v>179.07399999999996</c:v>
                </c:pt>
                <c:pt idx="233">
                  <c:v>184.33199999999997</c:v>
                </c:pt>
                <c:pt idx="234">
                  <c:v>189.74899999999997</c:v>
                </c:pt>
                <c:pt idx="235">
                  <c:v>195.33199999999997</c:v>
                </c:pt>
                <c:pt idx="236">
                  <c:v>201.05699999999996</c:v>
                </c:pt>
                <c:pt idx="237">
                  <c:v>206.99299999999997</c:v>
                </c:pt>
                <c:pt idx="238">
                  <c:v>213.05899999999997</c:v>
                </c:pt>
                <c:pt idx="239">
                  <c:v>219.13299999999998</c:v>
                </c:pt>
                <c:pt idx="240">
                  <c:v>225.27499999999998</c:v>
                </c:pt>
                <c:pt idx="241">
                  <c:v>231.35299999999998</c:v>
                </c:pt>
                <c:pt idx="242">
                  <c:v>237.42299999999997</c:v>
                </c:pt>
                <c:pt idx="243">
                  <c:v>243.59699999999998</c:v>
                </c:pt>
                <c:pt idx="244">
                  <c:v>249.90199999999999</c:v>
                </c:pt>
                <c:pt idx="245">
                  <c:v>256.34999999999997</c:v>
                </c:pt>
                <c:pt idx="246">
                  <c:v>262.90599999999995</c:v>
                </c:pt>
                <c:pt idx="247">
                  <c:v>269.48199999999997</c:v>
                </c:pt>
                <c:pt idx="248">
                  <c:v>276.04299999999995</c:v>
                </c:pt>
                <c:pt idx="249">
                  <c:v>282.77599999999995</c:v>
                </c:pt>
                <c:pt idx="250">
                  <c:v>289.66899999999993</c:v>
                </c:pt>
                <c:pt idx="251">
                  <c:v>296.6629999999999</c:v>
                </c:pt>
                <c:pt idx="252">
                  <c:v>304.03899999999987</c:v>
                </c:pt>
                <c:pt idx="253">
                  <c:v>311.78199999999987</c:v>
                </c:pt>
                <c:pt idx="254">
                  <c:v>319.82399999999984</c:v>
                </c:pt>
                <c:pt idx="255">
                  <c:v>328.15999999999985</c:v>
                </c:pt>
                <c:pt idx="256">
                  <c:v>336.66299999999984</c:v>
                </c:pt>
                <c:pt idx="257">
                  <c:v>345.43899999999985</c:v>
                </c:pt>
                <c:pt idx="258">
                  <c:v>354.13599999999985</c:v>
                </c:pt>
                <c:pt idx="259">
                  <c:v>363.26399999999984</c:v>
                </c:pt>
                <c:pt idx="260">
                  <c:v>372.76699999999983</c:v>
                </c:pt>
                <c:pt idx="261">
                  <c:v>382.43999999999983</c:v>
                </c:pt>
                <c:pt idx="262">
                  <c:v>392.21299999999985</c:v>
                </c:pt>
                <c:pt idx="263">
                  <c:v>402.06799999999987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'CDIAC SUESS'!$E$5</c:f>
              <c:strCache>
                <c:ptCount val="1"/>
                <c:pt idx="0">
                  <c:v> 50 % du cumul (GTC)</c:v>
                </c:pt>
              </c:strCache>
            </c:strRef>
          </c:tx>
          <c:marker>
            <c:symbol val="none"/>
          </c:marker>
          <c:xVal>
            <c:numRef>
              <c:f>'CDIAC SUESS'!$A$6:$A$269</c:f>
              <c:numCache>
                <c:formatCode>General</c:formatCode>
                <c:ptCount val="264"/>
                <c:pt idx="0">
                  <c:v>1751</c:v>
                </c:pt>
                <c:pt idx="1">
                  <c:v>1752</c:v>
                </c:pt>
                <c:pt idx="2">
                  <c:v>1753</c:v>
                </c:pt>
                <c:pt idx="3">
                  <c:v>1754</c:v>
                </c:pt>
                <c:pt idx="4">
                  <c:v>1755</c:v>
                </c:pt>
                <c:pt idx="5">
                  <c:v>1756</c:v>
                </c:pt>
                <c:pt idx="6">
                  <c:v>1757</c:v>
                </c:pt>
                <c:pt idx="7">
                  <c:v>1758</c:v>
                </c:pt>
                <c:pt idx="8">
                  <c:v>1759</c:v>
                </c:pt>
                <c:pt idx="9">
                  <c:v>1760</c:v>
                </c:pt>
                <c:pt idx="10">
                  <c:v>1761</c:v>
                </c:pt>
                <c:pt idx="11">
                  <c:v>1762</c:v>
                </c:pt>
                <c:pt idx="12">
                  <c:v>1763</c:v>
                </c:pt>
                <c:pt idx="13">
                  <c:v>1764</c:v>
                </c:pt>
                <c:pt idx="14">
                  <c:v>1765</c:v>
                </c:pt>
                <c:pt idx="15">
                  <c:v>1766</c:v>
                </c:pt>
                <c:pt idx="16">
                  <c:v>1767</c:v>
                </c:pt>
                <c:pt idx="17">
                  <c:v>1768</c:v>
                </c:pt>
                <c:pt idx="18">
                  <c:v>1769</c:v>
                </c:pt>
                <c:pt idx="19">
                  <c:v>1770</c:v>
                </c:pt>
                <c:pt idx="20">
                  <c:v>1771</c:v>
                </c:pt>
                <c:pt idx="21">
                  <c:v>1772</c:v>
                </c:pt>
                <c:pt idx="22">
                  <c:v>1773</c:v>
                </c:pt>
                <c:pt idx="23">
                  <c:v>1774</c:v>
                </c:pt>
                <c:pt idx="24">
                  <c:v>1775</c:v>
                </c:pt>
                <c:pt idx="25">
                  <c:v>1776</c:v>
                </c:pt>
                <c:pt idx="26">
                  <c:v>1777</c:v>
                </c:pt>
                <c:pt idx="27">
                  <c:v>1778</c:v>
                </c:pt>
                <c:pt idx="28">
                  <c:v>1779</c:v>
                </c:pt>
                <c:pt idx="29">
                  <c:v>1780</c:v>
                </c:pt>
                <c:pt idx="30">
                  <c:v>1781</c:v>
                </c:pt>
                <c:pt idx="31">
                  <c:v>1782</c:v>
                </c:pt>
                <c:pt idx="32">
                  <c:v>1783</c:v>
                </c:pt>
                <c:pt idx="33">
                  <c:v>1784</c:v>
                </c:pt>
                <c:pt idx="34">
                  <c:v>1785</c:v>
                </c:pt>
                <c:pt idx="35">
                  <c:v>1786</c:v>
                </c:pt>
                <c:pt idx="36">
                  <c:v>1787</c:v>
                </c:pt>
                <c:pt idx="37">
                  <c:v>1788</c:v>
                </c:pt>
                <c:pt idx="38">
                  <c:v>1789</c:v>
                </c:pt>
                <c:pt idx="39">
                  <c:v>1790</c:v>
                </c:pt>
                <c:pt idx="40">
                  <c:v>1791</c:v>
                </c:pt>
                <c:pt idx="41">
                  <c:v>1792</c:v>
                </c:pt>
                <c:pt idx="42">
                  <c:v>1793</c:v>
                </c:pt>
                <c:pt idx="43">
                  <c:v>1794</c:v>
                </c:pt>
                <c:pt idx="44">
                  <c:v>1795</c:v>
                </c:pt>
                <c:pt idx="45">
                  <c:v>1796</c:v>
                </c:pt>
                <c:pt idx="46">
                  <c:v>1797</c:v>
                </c:pt>
                <c:pt idx="47">
                  <c:v>1798</c:v>
                </c:pt>
                <c:pt idx="48">
                  <c:v>1799</c:v>
                </c:pt>
                <c:pt idx="49">
                  <c:v>1800</c:v>
                </c:pt>
                <c:pt idx="50">
                  <c:v>1801</c:v>
                </c:pt>
                <c:pt idx="51">
                  <c:v>1802</c:v>
                </c:pt>
                <c:pt idx="52">
                  <c:v>1803</c:v>
                </c:pt>
                <c:pt idx="53">
                  <c:v>1804</c:v>
                </c:pt>
                <c:pt idx="54">
                  <c:v>1805</c:v>
                </c:pt>
                <c:pt idx="55">
                  <c:v>1806</c:v>
                </c:pt>
                <c:pt idx="56">
                  <c:v>1807</c:v>
                </c:pt>
                <c:pt idx="57">
                  <c:v>1808</c:v>
                </c:pt>
                <c:pt idx="58">
                  <c:v>1809</c:v>
                </c:pt>
                <c:pt idx="59">
                  <c:v>1810</c:v>
                </c:pt>
                <c:pt idx="60">
                  <c:v>1811</c:v>
                </c:pt>
                <c:pt idx="61">
                  <c:v>1812</c:v>
                </c:pt>
                <c:pt idx="62">
                  <c:v>1813</c:v>
                </c:pt>
                <c:pt idx="63">
                  <c:v>1814</c:v>
                </c:pt>
                <c:pt idx="64">
                  <c:v>1815</c:v>
                </c:pt>
                <c:pt idx="65">
                  <c:v>1816</c:v>
                </c:pt>
                <c:pt idx="66">
                  <c:v>1817</c:v>
                </c:pt>
                <c:pt idx="67">
                  <c:v>1818</c:v>
                </c:pt>
                <c:pt idx="68">
                  <c:v>1819</c:v>
                </c:pt>
                <c:pt idx="69">
                  <c:v>1820</c:v>
                </c:pt>
                <c:pt idx="70">
                  <c:v>1821</c:v>
                </c:pt>
                <c:pt idx="71">
                  <c:v>1822</c:v>
                </c:pt>
                <c:pt idx="72">
                  <c:v>1823</c:v>
                </c:pt>
                <c:pt idx="73">
                  <c:v>1824</c:v>
                </c:pt>
                <c:pt idx="74">
                  <c:v>1825</c:v>
                </c:pt>
                <c:pt idx="75">
                  <c:v>1826</c:v>
                </c:pt>
                <c:pt idx="76">
                  <c:v>1827</c:v>
                </c:pt>
                <c:pt idx="77">
                  <c:v>1828</c:v>
                </c:pt>
                <c:pt idx="78">
                  <c:v>1829</c:v>
                </c:pt>
                <c:pt idx="79">
                  <c:v>1830</c:v>
                </c:pt>
                <c:pt idx="80">
                  <c:v>1831</c:v>
                </c:pt>
                <c:pt idx="81">
                  <c:v>1832</c:v>
                </c:pt>
                <c:pt idx="82">
                  <c:v>1833</c:v>
                </c:pt>
                <c:pt idx="83">
                  <c:v>1834</c:v>
                </c:pt>
                <c:pt idx="84">
                  <c:v>1835</c:v>
                </c:pt>
                <c:pt idx="85">
                  <c:v>1836</c:v>
                </c:pt>
                <c:pt idx="86">
                  <c:v>1837</c:v>
                </c:pt>
                <c:pt idx="87">
                  <c:v>1838</c:v>
                </c:pt>
                <c:pt idx="88">
                  <c:v>1839</c:v>
                </c:pt>
                <c:pt idx="89">
                  <c:v>1840</c:v>
                </c:pt>
                <c:pt idx="90">
                  <c:v>1841</c:v>
                </c:pt>
                <c:pt idx="91">
                  <c:v>1842</c:v>
                </c:pt>
                <c:pt idx="92">
                  <c:v>1843</c:v>
                </c:pt>
                <c:pt idx="93">
                  <c:v>1844</c:v>
                </c:pt>
                <c:pt idx="94">
                  <c:v>1845</c:v>
                </c:pt>
                <c:pt idx="95">
                  <c:v>1846</c:v>
                </c:pt>
                <c:pt idx="96">
                  <c:v>1847</c:v>
                </c:pt>
                <c:pt idx="97">
                  <c:v>1848</c:v>
                </c:pt>
                <c:pt idx="98">
                  <c:v>1849</c:v>
                </c:pt>
                <c:pt idx="99">
                  <c:v>1850</c:v>
                </c:pt>
                <c:pt idx="100">
                  <c:v>1851</c:v>
                </c:pt>
                <c:pt idx="101">
                  <c:v>1852</c:v>
                </c:pt>
                <c:pt idx="102">
                  <c:v>1853</c:v>
                </c:pt>
                <c:pt idx="103">
                  <c:v>1854</c:v>
                </c:pt>
                <c:pt idx="104">
                  <c:v>1855</c:v>
                </c:pt>
                <c:pt idx="105">
                  <c:v>1856</c:v>
                </c:pt>
                <c:pt idx="106">
                  <c:v>1857</c:v>
                </c:pt>
                <c:pt idx="107">
                  <c:v>1858</c:v>
                </c:pt>
                <c:pt idx="108">
                  <c:v>1859</c:v>
                </c:pt>
                <c:pt idx="109">
                  <c:v>1860</c:v>
                </c:pt>
                <c:pt idx="110">
                  <c:v>1861</c:v>
                </c:pt>
                <c:pt idx="111">
                  <c:v>1862</c:v>
                </c:pt>
                <c:pt idx="112">
                  <c:v>1863</c:v>
                </c:pt>
                <c:pt idx="113">
                  <c:v>1864</c:v>
                </c:pt>
                <c:pt idx="114">
                  <c:v>1865</c:v>
                </c:pt>
                <c:pt idx="115">
                  <c:v>1866</c:v>
                </c:pt>
                <c:pt idx="116">
                  <c:v>1867</c:v>
                </c:pt>
                <c:pt idx="117">
                  <c:v>1868</c:v>
                </c:pt>
                <c:pt idx="118">
                  <c:v>1869</c:v>
                </c:pt>
                <c:pt idx="119">
                  <c:v>1870</c:v>
                </c:pt>
                <c:pt idx="120">
                  <c:v>1871</c:v>
                </c:pt>
                <c:pt idx="121">
                  <c:v>1872</c:v>
                </c:pt>
                <c:pt idx="122">
                  <c:v>1873</c:v>
                </c:pt>
                <c:pt idx="123">
                  <c:v>1874</c:v>
                </c:pt>
                <c:pt idx="124">
                  <c:v>1875</c:v>
                </c:pt>
                <c:pt idx="125">
                  <c:v>1876</c:v>
                </c:pt>
                <c:pt idx="126">
                  <c:v>1877</c:v>
                </c:pt>
                <c:pt idx="127">
                  <c:v>1878</c:v>
                </c:pt>
                <c:pt idx="128">
                  <c:v>1879</c:v>
                </c:pt>
                <c:pt idx="129">
                  <c:v>1880</c:v>
                </c:pt>
                <c:pt idx="130">
                  <c:v>1881</c:v>
                </c:pt>
                <c:pt idx="131">
                  <c:v>1882</c:v>
                </c:pt>
                <c:pt idx="132">
                  <c:v>1883</c:v>
                </c:pt>
                <c:pt idx="133">
                  <c:v>1884</c:v>
                </c:pt>
                <c:pt idx="134">
                  <c:v>1885</c:v>
                </c:pt>
                <c:pt idx="135">
                  <c:v>1886</c:v>
                </c:pt>
                <c:pt idx="136">
                  <c:v>1887</c:v>
                </c:pt>
                <c:pt idx="137">
                  <c:v>1888</c:v>
                </c:pt>
                <c:pt idx="138">
                  <c:v>1889</c:v>
                </c:pt>
                <c:pt idx="139">
                  <c:v>1890</c:v>
                </c:pt>
                <c:pt idx="140">
                  <c:v>1891</c:v>
                </c:pt>
                <c:pt idx="141">
                  <c:v>1892</c:v>
                </c:pt>
                <c:pt idx="142">
                  <c:v>1893</c:v>
                </c:pt>
                <c:pt idx="143">
                  <c:v>1894</c:v>
                </c:pt>
                <c:pt idx="144">
                  <c:v>1895</c:v>
                </c:pt>
                <c:pt idx="145">
                  <c:v>1896</c:v>
                </c:pt>
                <c:pt idx="146">
                  <c:v>1897</c:v>
                </c:pt>
                <c:pt idx="147">
                  <c:v>1898</c:v>
                </c:pt>
                <c:pt idx="148">
                  <c:v>1899</c:v>
                </c:pt>
                <c:pt idx="149">
                  <c:v>1900</c:v>
                </c:pt>
                <c:pt idx="150">
                  <c:v>1901</c:v>
                </c:pt>
                <c:pt idx="151">
                  <c:v>1902</c:v>
                </c:pt>
                <c:pt idx="152">
                  <c:v>1903</c:v>
                </c:pt>
                <c:pt idx="153">
                  <c:v>1904</c:v>
                </c:pt>
                <c:pt idx="154">
                  <c:v>1905</c:v>
                </c:pt>
                <c:pt idx="155">
                  <c:v>1906</c:v>
                </c:pt>
                <c:pt idx="156">
                  <c:v>1907</c:v>
                </c:pt>
                <c:pt idx="157">
                  <c:v>1908</c:v>
                </c:pt>
                <c:pt idx="158">
                  <c:v>1909</c:v>
                </c:pt>
                <c:pt idx="159">
                  <c:v>1910</c:v>
                </c:pt>
                <c:pt idx="160">
                  <c:v>1911</c:v>
                </c:pt>
                <c:pt idx="161">
                  <c:v>1912</c:v>
                </c:pt>
                <c:pt idx="162">
                  <c:v>1913</c:v>
                </c:pt>
                <c:pt idx="163">
                  <c:v>1914</c:v>
                </c:pt>
                <c:pt idx="164">
                  <c:v>1915</c:v>
                </c:pt>
                <c:pt idx="165">
                  <c:v>1916</c:v>
                </c:pt>
                <c:pt idx="166">
                  <c:v>1917</c:v>
                </c:pt>
                <c:pt idx="167">
                  <c:v>1918</c:v>
                </c:pt>
                <c:pt idx="168">
                  <c:v>1919</c:v>
                </c:pt>
                <c:pt idx="169">
                  <c:v>1920</c:v>
                </c:pt>
                <c:pt idx="170">
                  <c:v>1921</c:v>
                </c:pt>
                <c:pt idx="171">
                  <c:v>1922</c:v>
                </c:pt>
                <c:pt idx="172">
                  <c:v>1923</c:v>
                </c:pt>
                <c:pt idx="173">
                  <c:v>1924</c:v>
                </c:pt>
                <c:pt idx="174">
                  <c:v>1925</c:v>
                </c:pt>
                <c:pt idx="175">
                  <c:v>1926</c:v>
                </c:pt>
                <c:pt idx="176">
                  <c:v>1927</c:v>
                </c:pt>
                <c:pt idx="177">
                  <c:v>1928</c:v>
                </c:pt>
                <c:pt idx="178">
                  <c:v>1929</c:v>
                </c:pt>
                <c:pt idx="179">
                  <c:v>1930</c:v>
                </c:pt>
                <c:pt idx="180">
                  <c:v>1931</c:v>
                </c:pt>
                <c:pt idx="181">
                  <c:v>1932</c:v>
                </c:pt>
                <c:pt idx="182">
                  <c:v>1933</c:v>
                </c:pt>
                <c:pt idx="183">
                  <c:v>1934</c:v>
                </c:pt>
                <c:pt idx="184">
                  <c:v>1935</c:v>
                </c:pt>
                <c:pt idx="185">
                  <c:v>1936</c:v>
                </c:pt>
                <c:pt idx="186">
                  <c:v>1937</c:v>
                </c:pt>
                <c:pt idx="187">
                  <c:v>1938</c:v>
                </c:pt>
                <c:pt idx="188">
                  <c:v>1939</c:v>
                </c:pt>
                <c:pt idx="189">
                  <c:v>1940</c:v>
                </c:pt>
                <c:pt idx="190">
                  <c:v>1941</c:v>
                </c:pt>
                <c:pt idx="191">
                  <c:v>1942</c:v>
                </c:pt>
                <c:pt idx="192">
                  <c:v>1943</c:v>
                </c:pt>
                <c:pt idx="193">
                  <c:v>1944</c:v>
                </c:pt>
                <c:pt idx="194">
                  <c:v>1945</c:v>
                </c:pt>
                <c:pt idx="195">
                  <c:v>1946</c:v>
                </c:pt>
                <c:pt idx="196">
                  <c:v>1947</c:v>
                </c:pt>
                <c:pt idx="197">
                  <c:v>1948</c:v>
                </c:pt>
                <c:pt idx="198">
                  <c:v>1949</c:v>
                </c:pt>
                <c:pt idx="199">
                  <c:v>1950</c:v>
                </c:pt>
                <c:pt idx="200">
                  <c:v>1951</c:v>
                </c:pt>
                <c:pt idx="201">
                  <c:v>1952</c:v>
                </c:pt>
                <c:pt idx="202">
                  <c:v>1953</c:v>
                </c:pt>
                <c:pt idx="203">
                  <c:v>1954</c:v>
                </c:pt>
                <c:pt idx="204">
                  <c:v>1955</c:v>
                </c:pt>
                <c:pt idx="205">
                  <c:v>1956</c:v>
                </c:pt>
                <c:pt idx="206">
                  <c:v>1957</c:v>
                </c:pt>
                <c:pt idx="207">
                  <c:v>1958</c:v>
                </c:pt>
                <c:pt idx="208">
                  <c:v>1959</c:v>
                </c:pt>
                <c:pt idx="209">
                  <c:v>1960</c:v>
                </c:pt>
                <c:pt idx="210">
                  <c:v>1961</c:v>
                </c:pt>
                <c:pt idx="211">
                  <c:v>1962</c:v>
                </c:pt>
                <c:pt idx="212">
                  <c:v>1963</c:v>
                </c:pt>
                <c:pt idx="213">
                  <c:v>1964</c:v>
                </c:pt>
                <c:pt idx="214">
                  <c:v>1965</c:v>
                </c:pt>
                <c:pt idx="215">
                  <c:v>1966</c:v>
                </c:pt>
                <c:pt idx="216">
                  <c:v>1967</c:v>
                </c:pt>
                <c:pt idx="217">
                  <c:v>1968</c:v>
                </c:pt>
                <c:pt idx="218">
                  <c:v>1969</c:v>
                </c:pt>
                <c:pt idx="219">
                  <c:v>1970</c:v>
                </c:pt>
                <c:pt idx="220">
                  <c:v>1971</c:v>
                </c:pt>
                <c:pt idx="221">
                  <c:v>1972</c:v>
                </c:pt>
                <c:pt idx="222">
                  <c:v>1973</c:v>
                </c:pt>
                <c:pt idx="223">
                  <c:v>1974</c:v>
                </c:pt>
                <c:pt idx="224">
                  <c:v>1975</c:v>
                </c:pt>
                <c:pt idx="225">
                  <c:v>1976</c:v>
                </c:pt>
                <c:pt idx="226">
                  <c:v>1977</c:v>
                </c:pt>
                <c:pt idx="227">
                  <c:v>1978</c:v>
                </c:pt>
                <c:pt idx="228">
                  <c:v>1979</c:v>
                </c:pt>
                <c:pt idx="229">
                  <c:v>1980</c:v>
                </c:pt>
                <c:pt idx="230">
                  <c:v>1981</c:v>
                </c:pt>
                <c:pt idx="231">
                  <c:v>1982</c:v>
                </c:pt>
                <c:pt idx="232">
                  <c:v>1983</c:v>
                </c:pt>
                <c:pt idx="233">
                  <c:v>1984</c:v>
                </c:pt>
                <c:pt idx="234">
                  <c:v>1985</c:v>
                </c:pt>
                <c:pt idx="235">
                  <c:v>1986</c:v>
                </c:pt>
                <c:pt idx="236">
                  <c:v>1987</c:v>
                </c:pt>
                <c:pt idx="237">
                  <c:v>1988</c:v>
                </c:pt>
                <c:pt idx="238">
                  <c:v>1989</c:v>
                </c:pt>
                <c:pt idx="239">
                  <c:v>1990</c:v>
                </c:pt>
                <c:pt idx="240">
                  <c:v>1991</c:v>
                </c:pt>
                <c:pt idx="241">
                  <c:v>1992</c:v>
                </c:pt>
                <c:pt idx="242">
                  <c:v>1993</c:v>
                </c:pt>
                <c:pt idx="243">
                  <c:v>1994</c:v>
                </c:pt>
                <c:pt idx="244">
                  <c:v>1995</c:v>
                </c:pt>
                <c:pt idx="245">
                  <c:v>1996</c:v>
                </c:pt>
                <c:pt idx="246">
                  <c:v>1997</c:v>
                </c:pt>
                <c:pt idx="247">
                  <c:v>1998</c:v>
                </c:pt>
                <c:pt idx="248">
                  <c:v>1999</c:v>
                </c:pt>
                <c:pt idx="249">
                  <c:v>2000</c:v>
                </c:pt>
                <c:pt idx="250">
                  <c:v>2001</c:v>
                </c:pt>
                <c:pt idx="251">
                  <c:v>2002</c:v>
                </c:pt>
                <c:pt idx="252">
                  <c:v>2003</c:v>
                </c:pt>
                <c:pt idx="253">
                  <c:v>2004</c:v>
                </c:pt>
                <c:pt idx="254">
                  <c:v>2005</c:v>
                </c:pt>
                <c:pt idx="255">
                  <c:v>2006</c:v>
                </c:pt>
                <c:pt idx="256">
                  <c:v>2007</c:v>
                </c:pt>
                <c:pt idx="257">
                  <c:v>2008</c:v>
                </c:pt>
                <c:pt idx="258">
                  <c:v>2009</c:v>
                </c:pt>
                <c:pt idx="259">
                  <c:v>2010</c:v>
                </c:pt>
                <c:pt idx="260">
                  <c:v>2011</c:v>
                </c:pt>
                <c:pt idx="261">
                  <c:v>2012</c:v>
                </c:pt>
                <c:pt idx="262">
                  <c:v>2013</c:v>
                </c:pt>
                <c:pt idx="263">
                  <c:v>2014</c:v>
                </c:pt>
              </c:numCache>
            </c:numRef>
          </c:xVal>
          <c:yVal>
            <c:numRef>
              <c:f>'CDIAC SUESS'!$E$6:$E$269</c:f>
              <c:numCache>
                <c:formatCode>General</c:formatCode>
                <c:ptCount val="264"/>
                <c:pt idx="0">
                  <c:v>1.5E-3</c:v>
                </c:pt>
                <c:pt idx="1">
                  <c:v>3.0000000000000001E-3</c:v>
                </c:pt>
                <c:pt idx="2">
                  <c:v>4.5000000000000005E-3</c:v>
                </c:pt>
                <c:pt idx="3">
                  <c:v>6.0000000000000001E-3</c:v>
                </c:pt>
                <c:pt idx="4">
                  <c:v>7.4999999999999997E-3</c:v>
                </c:pt>
                <c:pt idx="5">
                  <c:v>8.9999999999999993E-3</c:v>
                </c:pt>
                <c:pt idx="6">
                  <c:v>1.0499999999999999E-2</c:v>
                </c:pt>
                <c:pt idx="7">
                  <c:v>1.1999999999999999E-2</c:v>
                </c:pt>
                <c:pt idx="8">
                  <c:v>1.3499999999999998E-2</c:v>
                </c:pt>
                <c:pt idx="9">
                  <c:v>1.4999999999999998E-2</c:v>
                </c:pt>
                <c:pt idx="10">
                  <c:v>1.6499999999999997E-2</c:v>
                </c:pt>
                <c:pt idx="11">
                  <c:v>1.7999999999999999E-2</c:v>
                </c:pt>
                <c:pt idx="12">
                  <c:v>1.95E-2</c:v>
                </c:pt>
                <c:pt idx="13">
                  <c:v>2.1000000000000001E-2</c:v>
                </c:pt>
                <c:pt idx="14">
                  <c:v>2.2500000000000003E-2</c:v>
                </c:pt>
                <c:pt idx="15">
                  <c:v>2.4000000000000004E-2</c:v>
                </c:pt>
                <c:pt idx="16">
                  <c:v>2.5500000000000005E-2</c:v>
                </c:pt>
                <c:pt idx="17">
                  <c:v>2.7000000000000007E-2</c:v>
                </c:pt>
                <c:pt idx="18">
                  <c:v>2.8500000000000008E-2</c:v>
                </c:pt>
                <c:pt idx="19">
                  <c:v>3.0000000000000009E-2</c:v>
                </c:pt>
                <c:pt idx="20">
                  <c:v>3.2000000000000008E-2</c:v>
                </c:pt>
                <c:pt idx="21">
                  <c:v>3.4000000000000009E-2</c:v>
                </c:pt>
                <c:pt idx="22">
                  <c:v>3.6000000000000011E-2</c:v>
                </c:pt>
                <c:pt idx="23">
                  <c:v>3.8000000000000013E-2</c:v>
                </c:pt>
                <c:pt idx="24">
                  <c:v>4.0000000000000015E-2</c:v>
                </c:pt>
                <c:pt idx="25">
                  <c:v>4.2000000000000016E-2</c:v>
                </c:pt>
                <c:pt idx="26">
                  <c:v>4.4000000000000018E-2</c:v>
                </c:pt>
                <c:pt idx="27">
                  <c:v>4.600000000000002E-2</c:v>
                </c:pt>
                <c:pt idx="28">
                  <c:v>4.8000000000000022E-2</c:v>
                </c:pt>
                <c:pt idx="29">
                  <c:v>5.0000000000000024E-2</c:v>
                </c:pt>
                <c:pt idx="30">
                  <c:v>5.2500000000000026E-2</c:v>
                </c:pt>
                <c:pt idx="31">
                  <c:v>5.5000000000000028E-2</c:v>
                </c:pt>
                <c:pt idx="32">
                  <c:v>5.750000000000003E-2</c:v>
                </c:pt>
                <c:pt idx="33">
                  <c:v>6.0000000000000032E-2</c:v>
                </c:pt>
                <c:pt idx="34">
                  <c:v>6.2500000000000028E-2</c:v>
                </c:pt>
                <c:pt idx="35">
                  <c:v>6.500000000000003E-2</c:v>
                </c:pt>
                <c:pt idx="36">
                  <c:v>6.7500000000000032E-2</c:v>
                </c:pt>
                <c:pt idx="37">
                  <c:v>7.0000000000000034E-2</c:v>
                </c:pt>
                <c:pt idx="38">
                  <c:v>7.2500000000000037E-2</c:v>
                </c:pt>
                <c:pt idx="39">
                  <c:v>7.5000000000000039E-2</c:v>
                </c:pt>
                <c:pt idx="40">
                  <c:v>7.8000000000000042E-2</c:v>
                </c:pt>
                <c:pt idx="41">
                  <c:v>8.1000000000000044E-2</c:v>
                </c:pt>
                <c:pt idx="42">
                  <c:v>8.4000000000000047E-2</c:v>
                </c:pt>
                <c:pt idx="43">
                  <c:v>8.700000000000005E-2</c:v>
                </c:pt>
                <c:pt idx="44">
                  <c:v>9.0000000000000052E-2</c:v>
                </c:pt>
                <c:pt idx="45">
                  <c:v>9.3000000000000055E-2</c:v>
                </c:pt>
                <c:pt idx="46">
                  <c:v>9.6500000000000058E-2</c:v>
                </c:pt>
                <c:pt idx="47">
                  <c:v>0.10000000000000006</c:v>
                </c:pt>
                <c:pt idx="48">
                  <c:v>0.10350000000000006</c:v>
                </c:pt>
                <c:pt idx="49">
                  <c:v>0.10750000000000007</c:v>
                </c:pt>
                <c:pt idx="50">
                  <c:v>0.11150000000000007</c:v>
                </c:pt>
                <c:pt idx="51">
                  <c:v>0.11650000000000008</c:v>
                </c:pt>
                <c:pt idx="52">
                  <c:v>0.12100000000000008</c:v>
                </c:pt>
                <c:pt idx="53">
                  <c:v>0.12550000000000008</c:v>
                </c:pt>
                <c:pt idx="54">
                  <c:v>0.13000000000000009</c:v>
                </c:pt>
                <c:pt idx="55">
                  <c:v>0.13500000000000009</c:v>
                </c:pt>
                <c:pt idx="56">
                  <c:v>0.1400000000000001</c:v>
                </c:pt>
                <c:pt idx="57">
                  <c:v>0.1450000000000001</c:v>
                </c:pt>
                <c:pt idx="58">
                  <c:v>0.15000000000000011</c:v>
                </c:pt>
                <c:pt idx="59">
                  <c:v>0.15500000000000011</c:v>
                </c:pt>
                <c:pt idx="60">
                  <c:v>0.16050000000000011</c:v>
                </c:pt>
                <c:pt idx="61">
                  <c:v>0.16600000000000012</c:v>
                </c:pt>
                <c:pt idx="62">
                  <c:v>0.17150000000000012</c:v>
                </c:pt>
                <c:pt idx="63">
                  <c:v>0.17700000000000013</c:v>
                </c:pt>
                <c:pt idx="64">
                  <c:v>0.18300000000000013</c:v>
                </c:pt>
                <c:pt idx="65">
                  <c:v>0.18950000000000014</c:v>
                </c:pt>
                <c:pt idx="66">
                  <c:v>0.19650000000000015</c:v>
                </c:pt>
                <c:pt idx="67">
                  <c:v>0.20350000000000015</c:v>
                </c:pt>
                <c:pt idx="68">
                  <c:v>0.21050000000000016</c:v>
                </c:pt>
                <c:pt idx="69">
                  <c:v>0.21750000000000017</c:v>
                </c:pt>
                <c:pt idx="70">
                  <c:v>0.22450000000000017</c:v>
                </c:pt>
                <c:pt idx="71">
                  <c:v>0.23200000000000018</c:v>
                </c:pt>
                <c:pt idx="72">
                  <c:v>0.24000000000000019</c:v>
                </c:pt>
                <c:pt idx="73">
                  <c:v>0.24800000000000019</c:v>
                </c:pt>
                <c:pt idx="74">
                  <c:v>0.25650000000000017</c:v>
                </c:pt>
                <c:pt idx="75">
                  <c:v>0.26500000000000018</c:v>
                </c:pt>
                <c:pt idx="76">
                  <c:v>0.27400000000000019</c:v>
                </c:pt>
                <c:pt idx="77">
                  <c:v>0.2830000000000002</c:v>
                </c:pt>
                <c:pt idx="78">
                  <c:v>0.2920000000000002</c:v>
                </c:pt>
                <c:pt idx="79">
                  <c:v>0.30400000000000021</c:v>
                </c:pt>
                <c:pt idx="80">
                  <c:v>0.31550000000000022</c:v>
                </c:pt>
                <c:pt idx="81">
                  <c:v>0.32700000000000023</c:v>
                </c:pt>
                <c:pt idx="82">
                  <c:v>0.33900000000000025</c:v>
                </c:pt>
                <c:pt idx="83">
                  <c:v>0.35100000000000026</c:v>
                </c:pt>
                <c:pt idx="84">
                  <c:v>0.36350000000000027</c:v>
                </c:pt>
                <c:pt idx="85">
                  <c:v>0.37800000000000028</c:v>
                </c:pt>
                <c:pt idx="86">
                  <c:v>0.39250000000000029</c:v>
                </c:pt>
                <c:pt idx="87">
                  <c:v>0.40750000000000031</c:v>
                </c:pt>
                <c:pt idx="88">
                  <c:v>0.42300000000000032</c:v>
                </c:pt>
                <c:pt idx="89">
                  <c:v>0.43950000000000033</c:v>
                </c:pt>
                <c:pt idx="90">
                  <c:v>0.45650000000000035</c:v>
                </c:pt>
                <c:pt idx="91">
                  <c:v>0.47450000000000037</c:v>
                </c:pt>
                <c:pt idx="92">
                  <c:v>0.49300000000000038</c:v>
                </c:pt>
                <c:pt idx="93">
                  <c:v>0.5125000000000004</c:v>
                </c:pt>
                <c:pt idx="94">
                  <c:v>0.53400000000000036</c:v>
                </c:pt>
                <c:pt idx="95">
                  <c:v>0.55550000000000033</c:v>
                </c:pt>
                <c:pt idx="96">
                  <c:v>0.57850000000000035</c:v>
                </c:pt>
                <c:pt idx="97">
                  <c:v>0.60200000000000031</c:v>
                </c:pt>
                <c:pt idx="98">
                  <c:v>0.62700000000000033</c:v>
                </c:pt>
                <c:pt idx="99">
                  <c:v>0.65400000000000036</c:v>
                </c:pt>
                <c:pt idx="100">
                  <c:v>0.68100000000000038</c:v>
                </c:pt>
                <c:pt idx="101">
                  <c:v>0.70950000000000035</c:v>
                </c:pt>
                <c:pt idx="102">
                  <c:v>0.73900000000000032</c:v>
                </c:pt>
                <c:pt idx="103">
                  <c:v>0.7735000000000003</c:v>
                </c:pt>
                <c:pt idx="104">
                  <c:v>0.80900000000000027</c:v>
                </c:pt>
                <c:pt idx="105">
                  <c:v>0.84700000000000031</c:v>
                </c:pt>
                <c:pt idx="106">
                  <c:v>0.88550000000000029</c:v>
                </c:pt>
                <c:pt idx="107">
                  <c:v>0.92450000000000032</c:v>
                </c:pt>
                <c:pt idx="108">
                  <c:v>0.9660000000000003</c:v>
                </c:pt>
                <c:pt idx="109">
                  <c:v>1.0115000000000003</c:v>
                </c:pt>
                <c:pt idx="110">
                  <c:v>1.0590000000000004</c:v>
                </c:pt>
                <c:pt idx="111">
                  <c:v>1.1075000000000004</c:v>
                </c:pt>
                <c:pt idx="112">
                  <c:v>1.1595000000000004</c:v>
                </c:pt>
                <c:pt idx="113">
                  <c:v>1.2155000000000005</c:v>
                </c:pt>
                <c:pt idx="114">
                  <c:v>1.2750000000000004</c:v>
                </c:pt>
                <c:pt idx="115">
                  <c:v>1.3360000000000003</c:v>
                </c:pt>
                <c:pt idx="116">
                  <c:v>1.4010000000000002</c:v>
                </c:pt>
                <c:pt idx="117">
                  <c:v>1.4685000000000001</c:v>
                </c:pt>
                <c:pt idx="118">
                  <c:v>1.5395000000000001</c:v>
                </c:pt>
                <c:pt idx="119">
                  <c:v>1.613</c:v>
                </c:pt>
                <c:pt idx="120">
                  <c:v>1.6910000000000001</c:v>
                </c:pt>
                <c:pt idx="121">
                  <c:v>1.7775000000000001</c:v>
                </c:pt>
                <c:pt idx="122">
                  <c:v>1.8695000000000002</c:v>
                </c:pt>
                <c:pt idx="123">
                  <c:v>1.9565000000000001</c:v>
                </c:pt>
                <c:pt idx="124">
                  <c:v>2.0505</c:v>
                </c:pt>
                <c:pt idx="125">
                  <c:v>2.1459999999999999</c:v>
                </c:pt>
                <c:pt idx="126">
                  <c:v>2.2429999999999999</c:v>
                </c:pt>
                <c:pt idx="127">
                  <c:v>2.3409999999999997</c:v>
                </c:pt>
                <c:pt idx="128">
                  <c:v>2.4459999999999997</c:v>
                </c:pt>
                <c:pt idx="129">
                  <c:v>2.5639999999999996</c:v>
                </c:pt>
                <c:pt idx="130">
                  <c:v>2.6854999999999998</c:v>
                </c:pt>
                <c:pt idx="131">
                  <c:v>2.8134999999999999</c:v>
                </c:pt>
                <c:pt idx="132">
                  <c:v>2.9495</c:v>
                </c:pt>
                <c:pt idx="133">
                  <c:v>3.0870000000000002</c:v>
                </c:pt>
                <c:pt idx="134">
                  <c:v>3.2255000000000003</c:v>
                </c:pt>
                <c:pt idx="135">
                  <c:v>3.3660000000000001</c:v>
                </c:pt>
                <c:pt idx="136">
                  <c:v>3.5135000000000001</c:v>
                </c:pt>
                <c:pt idx="137">
                  <c:v>3.677</c:v>
                </c:pt>
                <c:pt idx="138">
                  <c:v>3.8405</c:v>
                </c:pt>
                <c:pt idx="139">
                  <c:v>4.0185000000000004</c:v>
                </c:pt>
                <c:pt idx="140">
                  <c:v>4.2045000000000003</c:v>
                </c:pt>
                <c:pt idx="141">
                  <c:v>4.3915000000000006</c:v>
                </c:pt>
                <c:pt idx="142">
                  <c:v>4.5765000000000002</c:v>
                </c:pt>
                <c:pt idx="143">
                  <c:v>4.7680000000000007</c:v>
                </c:pt>
                <c:pt idx="144">
                  <c:v>4.971000000000001</c:v>
                </c:pt>
                <c:pt idx="145">
                  <c:v>5.1805000000000012</c:v>
                </c:pt>
                <c:pt idx="146">
                  <c:v>5.400500000000001</c:v>
                </c:pt>
                <c:pt idx="147">
                  <c:v>5.6330000000000009</c:v>
                </c:pt>
                <c:pt idx="148">
                  <c:v>5.8865000000000007</c:v>
                </c:pt>
                <c:pt idx="149">
                  <c:v>6.1535000000000011</c:v>
                </c:pt>
                <c:pt idx="150">
                  <c:v>6.4295000000000009</c:v>
                </c:pt>
                <c:pt idx="151">
                  <c:v>6.7125000000000012</c:v>
                </c:pt>
                <c:pt idx="152">
                  <c:v>7.0210000000000008</c:v>
                </c:pt>
                <c:pt idx="153">
                  <c:v>7.3330000000000011</c:v>
                </c:pt>
                <c:pt idx="154">
                  <c:v>7.6645000000000012</c:v>
                </c:pt>
                <c:pt idx="155">
                  <c:v>8.0180000000000007</c:v>
                </c:pt>
                <c:pt idx="156">
                  <c:v>8.41</c:v>
                </c:pt>
                <c:pt idx="157">
                  <c:v>8.7850000000000001</c:v>
                </c:pt>
                <c:pt idx="158">
                  <c:v>9.1775000000000002</c:v>
                </c:pt>
                <c:pt idx="159">
                  <c:v>9.5869999999999997</c:v>
                </c:pt>
                <c:pt idx="160">
                  <c:v>10.004999999999999</c:v>
                </c:pt>
                <c:pt idx="161">
                  <c:v>10.4445</c:v>
                </c:pt>
                <c:pt idx="162">
                  <c:v>10.916</c:v>
                </c:pt>
                <c:pt idx="163">
                  <c:v>11.341000000000001</c:v>
                </c:pt>
                <c:pt idx="164">
                  <c:v>11.760000000000002</c:v>
                </c:pt>
                <c:pt idx="165">
                  <c:v>12.210500000000001</c:v>
                </c:pt>
                <c:pt idx="166">
                  <c:v>12.688000000000001</c:v>
                </c:pt>
                <c:pt idx="167">
                  <c:v>13.156000000000001</c:v>
                </c:pt>
                <c:pt idx="168">
                  <c:v>13.559000000000001</c:v>
                </c:pt>
                <c:pt idx="169">
                  <c:v>14.025</c:v>
                </c:pt>
                <c:pt idx="170">
                  <c:v>14.426500000000001</c:v>
                </c:pt>
                <c:pt idx="171">
                  <c:v>14.849</c:v>
                </c:pt>
                <c:pt idx="172">
                  <c:v>15.334</c:v>
                </c:pt>
                <c:pt idx="173">
                  <c:v>15.8155</c:v>
                </c:pt>
                <c:pt idx="174">
                  <c:v>16.303000000000001</c:v>
                </c:pt>
                <c:pt idx="175">
                  <c:v>16.794499999999999</c:v>
                </c:pt>
                <c:pt idx="176">
                  <c:v>17.325499999999998</c:v>
                </c:pt>
                <c:pt idx="177">
                  <c:v>17.857999999999997</c:v>
                </c:pt>
                <c:pt idx="178">
                  <c:v>18.430499999999999</c:v>
                </c:pt>
                <c:pt idx="179">
                  <c:v>18.956999999999997</c:v>
                </c:pt>
                <c:pt idx="180">
                  <c:v>19.426999999999996</c:v>
                </c:pt>
                <c:pt idx="181">
                  <c:v>19.850499999999997</c:v>
                </c:pt>
                <c:pt idx="182">
                  <c:v>20.296999999999997</c:v>
                </c:pt>
                <c:pt idx="183">
                  <c:v>20.783499999999997</c:v>
                </c:pt>
                <c:pt idx="184">
                  <c:v>21.296999999999997</c:v>
                </c:pt>
                <c:pt idx="185">
                  <c:v>21.861999999999998</c:v>
                </c:pt>
                <c:pt idx="186">
                  <c:v>22.4665</c:v>
                </c:pt>
                <c:pt idx="187">
                  <c:v>23.037500000000001</c:v>
                </c:pt>
                <c:pt idx="188">
                  <c:v>23.633500000000002</c:v>
                </c:pt>
                <c:pt idx="189">
                  <c:v>24.283000000000001</c:v>
                </c:pt>
                <c:pt idx="190">
                  <c:v>24.950000000000003</c:v>
                </c:pt>
                <c:pt idx="191">
                  <c:v>25.621000000000002</c:v>
                </c:pt>
                <c:pt idx="192">
                  <c:v>26.316500000000001</c:v>
                </c:pt>
                <c:pt idx="193">
                  <c:v>27.008000000000003</c:v>
                </c:pt>
                <c:pt idx="194">
                  <c:v>27.588000000000001</c:v>
                </c:pt>
                <c:pt idx="195">
                  <c:v>28.207000000000001</c:v>
                </c:pt>
                <c:pt idx="196">
                  <c:v>28.903000000000002</c:v>
                </c:pt>
                <c:pt idx="197">
                  <c:v>29.637500000000003</c:v>
                </c:pt>
                <c:pt idx="198">
                  <c:v>30.347000000000001</c:v>
                </c:pt>
                <c:pt idx="199">
                  <c:v>31.162000000000003</c:v>
                </c:pt>
                <c:pt idx="200">
                  <c:v>32.045500000000004</c:v>
                </c:pt>
                <c:pt idx="201">
                  <c:v>32.943000000000005</c:v>
                </c:pt>
                <c:pt idx="202">
                  <c:v>33.863500000000002</c:v>
                </c:pt>
                <c:pt idx="203">
                  <c:v>34.795999999999999</c:v>
                </c:pt>
                <c:pt idx="204">
                  <c:v>35.817</c:v>
                </c:pt>
                <c:pt idx="205">
                  <c:v>36.905500000000004</c:v>
                </c:pt>
                <c:pt idx="206">
                  <c:v>38.040500000000002</c:v>
                </c:pt>
                <c:pt idx="207">
                  <c:v>39.205500000000001</c:v>
                </c:pt>
                <c:pt idx="208">
                  <c:v>40.432499999999997</c:v>
                </c:pt>
                <c:pt idx="209">
                  <c:v>41.716999999999999</c:v>
                </c:pt>
                <c:pt idx="210">
                  <c:v>43.006999999999998</c:v>
                </c:pt>
                <c:pt idx="211">
                  <c:v>44.349999999999994</c:v>
                </c:pt>
                <c:pt idx="212">
                  <c:v>45.766499999999994</c:v>
                </c:pt>
                <c:pt idx="213">
                  <c:v>47.263999999999996</c:v>
                </c:pt>
                <c:pt idx="214">
                  <c:v>48.828999999999994</c:v>
                </c:pt>
                <c:pt idx="215">
                  <c:v>50.472999999999992</c:v>
                </c:pt>
                <c:pt idx="216">
                  <c:v>52.169499999999992</c:v>
                </c:pt>
                <c:pt idx="217">
                  <c:v>53.952499999999993</c:v>
                </c:pt>
                <c:pt idx="218">
                  <c:v>55.842499999999994</c:v>
                </c:pt>
                <c:pt idx="219">
                  <c:v>57.868999999999993</c:v>
                </c:pt>
                <c:pt idx="220">
                  <c:v>59.972999999999992</c:v>
                </c:pt>
                <c:pt idx="221">
                  <c:v>62.160999999999994</c:v>
                </c:pt>
                <c:pt idx="222">
                  <c:v>64.467999999999989</c:v>
                </c:pt>
                <c:pt idx="223">
                  <c:v>66.779499999999985</c:v>
                </c:pt>
                <c:pt idx="224">
                  <c:v>69.077499999999986</c:v>
                </c:pt>
                <c:pt idx="225">
                  <c:v>71.509499999999989</c:v>
                </c:pt>
                <c:pt idx="226">
                  <c:v>74.017499999999984</c:v>
                </c:pt>
                <c:pt idx="227">
                  <c:v>76.55449999999999</c:v>
                </c:pt>
                <c:pt idx="228">
                  <c:v>79.23299999999999</c:v>
                </c:pt>
                <c:pt idx="229">
                  <c:v>81.883499999999984</c:v>
                </c:pt>
                <c:pt idx="230">
                  <c:v>84.452499999999986</c:v>
                </c:pt>
                <c:pt idx="231">
                  <c:v>86.999499999999983</c:v>
                </c:pt>
                <c:pt idx="232">
                  <c:v>89.536999999999978</c:v>
                </c:pt>
                <c:pt idx="233">
                  <c:v>92.165999999999983</c:v>
                </c:pt>
                <c:pt idx="234">
                  <c:v>94.874499999999983</c:v>
                </c:pt>
                <c:pt idx="235">
                  <c:v>97.665999999999983</c:v>
                </c:pt>
                <c:pt idx="236">
                  <c:v>100.52849999999998</c:v>
                </c:pt>
                <c:pt idx="237">
                  <c:v>103.49649999999998</c:v>
                </c:pt>
                <c:pt idx="238">
                  <c:v>106.52949999999998</c:v>
                </c:pt>
                <c:pt idx="239">
                  <c:v>109.56649999999999</c:v>
                </c:pt>
                <c:pt idx="240">
                  <c:v>112.63749999999999</c:v>
                </c:pt>
                <c:pt idx="241">
                  <c:v>115.67649999999999</c:v>
                </c:pt>
                <c:pt idx="242">
                  <c:v>118.71149999999999</c:v>
                </c:pt>
                <c:pt idx="243">
                  <c:v>121.79849999999999</c:v>
                </c:pt>
                <c:pt idx="244">
                  <c:v>124.95099999999999</c:v>
                </c:pt>
                <c:pt idx="245">
                  <c:v>128.17499999999998</c:v>
                </c:pt>
                <c:pt idx="246">
                  <c:v>131.45299999999997</c:v>
                </c:pt>
                <c:pt idx="247">
                  <c:v>134.74099999999999</c:v>
                </c:pt>
                <c:pt idx="248">
                  <c:v>138.02149999999997</c:v>
                </c:pt>
                <c:pt idx="249">
                  <c:v>141.38799999999998</c:v>
                </c:pt>
                <c:pt idx="250">
                  <c:v>144.83449999999996</c:v>
                </c:pt>
                <c:pt idx="251">
                  <c:v>148.33149999999995</c:v>
                </c:pt>
                <c:pt idx="252">
                  <c:v>152.01949999999994</c:v>
                </c:pt>
                <c:pt idx="253">
                  <c:v>155.89099999999993</c:v>
                </c:pt>
                <c:pt idx="254">
                  <c:v>159.91199999999992</c:v>
                </c:pt>
                <c:pt idx="255">
                  <c:v>164.07999999999993</c:v>
                </c:pt>
                <c:pt idx="256">
                  <c:v>168.33149999999992</c:v>
                </c:pt>
                <c:pt idx="257">
                  <c:v>172.71949999999993</c:v>
                </c:pt>
                <c:pt idx="258">
                  <c:v>177.06799999999993</c:v>
                </c:pt>
                <c:pt idx="259">
                  <c:v>181.63199999999992</c:v>
                </c:pt>
                <c:pt idx="260">
                  <c:v>186.38349999999991</c:v>
                </c:pt>
                <c:pt idx="261">
                  <c:v>191.21999999999991</c:v>
                </c:pt>
                <c:pt idx="262">
                  <c:v>196.10649999999993</c:v>
                </c:pt>
                <c:pt idx="263">
                  <c:v>201.03399999999993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'CDIAC SUESS'!$F$5</c:f>
              <c:strCache>
                <c:ptCount val="1"/>
                <c:pt idx="0">
                  <c:v>   50 % du cumul (ppm)</c:v>
                </c:pt>
              </c:strCache>
            </c:strRef>
          </c:tx>
          <c:marker>
            <c:symbol val="none"/>
          </c:marker>
          <c:xVal>
            <c:numRef>
              <c:f>'CDIAC SUESS'!$A$6:$A$269</c:f>
              <c:numCache>
                <c:formatCode>General</c:formatCode>
                <c:ptCount val="264"/>
                <c:pt idx="0">
                  <c:v>1751</c:v>
                </c:pt>
                <c:pt idx="1">
                  <c:v>1752</c:v>
                </c:pt>
                <c:pt idx="2">
                  <c:v>1753</c:v>
                </c:pt>
                <c:pt idx="3">
                  <c:v>1754</c:v>
                </c:pt>
                <c:pt idx="4">
                  <c:v>1755</c:v>
                </c:pt>
                <c:pt idx="5">
                  <c:v>1756</c:v>
                </c:pt>
                <c:pt idx="6">
                  <c:v>1757</c:v>
                </c:pt>
                <c:pt idx="7">
                  <c:v>1758</c:v>
                </c:pt>
                <c:pt idx="8">
                  <c:v>1759</c:v>
                </c:pt>
                <c:pt idx="9">
                  <c:v>1760</c:v>
                </c:pt>
                <c:pt idx="10">
                  <c:v>1761</c:v>
                </c:pt>
                <c:pt idx="11">
                  <c:v>1762</c:v>
                </c:pt>
                <c:pt idx="12">
                  <c:v>1763</c:v>
                </c:pt>
                <c:pt idx="13">
                  <c:v>1764</c:v>
                </c:pt>
                <c:pt idx="14">
                  <c:v>1765</c:v>
                </c:pt>
                <c:pt idx="15">
                  <c:v>1766</c:v>
                </c:pt>
                <c:pt idx="16">
                  <c:v>1767</c:v>
                </c:pt>
                <c:pt idx="17">
                  <c:v>1768</c:v>
                </c:pt>
                <c:pt idx="18">
                  <c:v>1769</c:v>
                </c:pt>
                <c:pt idx="19">
                  <c:v>1770</c:v>
                </c:pt>
                <c:pt idx="20">
                  <c:v>1771</c:v>
                </c:pt>
                <c:pt idx="21">
                  <c:v>1772</c:v>
                </c:pt>
                <c:pt idx="22">
                  <c:v>1773</c:v>
                </c:pt>
                <c:pt idx="23">
                  <c:v>1774</c:v>
                </c:pt>
                <c:pt idx="24">
                  <c:v>1775</c:v>
                </c:pt>
                <c:pt idx="25">
                  <c:v>1776</c:v>
                </c:pt>
                <c:pt idx="26">
                  <c:v>1777</c:v>
                </c:pt>
                <c:pt idx="27">
                  <c:v>1778</c:v>
                </c:pt>
                <c:pt idx="28">
                  <c:v>1779</c:v>
                </c:pt>
                <c:pt idx="29">
                  <c:v>1780</c:v>
                </c:pt>
                <c:pt idx="30">
                  <c:v>1781</c:v>
                </c:pt>
                <c:pt idx="31">
                  <c:v>1782</c:v>
                </c:pt>
                <c:pt idx="32">
                  <c:v>1783</c:v>
                </c:pt>
                <c:pt idx="33">
                  <c:v>1784</c:v>
                </c:pt>
                <c:pt idx="34">
                  <c:v>1785</c:v>
                </c:pt>
                <c:pt idx="35">
                  <c:v>1786</c:v>
                </c:pt>
                <c:pt idx="36">
                  <c:v>1787</c:v>
                </c:pt>
                <c:pt idx="37">
                  <c:v>1788</c:v>
                </c:pt>
                <c:pt idx="38">
                  <c:v>1789</c:v>
                </c:pt>
                <c:pt idx="39">
                  <c:v>1790</c:v>
                </c:pt>
                <c:pt idx="40">
                  <c:v>1791</c:v>
                </c:pt>
                <c:pt idx="41">
                  <c:v>1792</c:v>
                </c:pt>
                <c:pt idx="42">
                  <c:v>1793</c:v>
                </c:pt>
                <c:pt idx="43">
                  <c:v>1794</c:v>
                </c:pt>
                <c:pt idx="44">
                  <c:v>1795</c:v>
                </c:pt>
                <c:pt idx="45">
                  <c:v>1796</c:v>
                </c:pt>
                <c:pt idx="46">
                  <c:v>1797</c:v>
                </c:pt>
                <c:pt idx="47">
                  <c:v>1798</c:v>
                </c:pt>
                <c:pt idx="48">
                  <c:v>1799</c:v>
                </c:pt>
                <c:pt idx="49">
                  <c:v>1800</c:v>
                </c:pt>
                <c:pt idx="50">
                  <c:v>1801</c:v>
                </c:pt>
                <c:pt idx="51">
                  <c:v>1802</c:v>
                </c:pt>
                <c:pt idx="52">
                  <c:v>1803</c:v>
                </c:pt>
                <c:pt idx="53">
                  <c:v>1804</c:v>
                </c:pt>
                <c:pt idx="54">
                  <c:v>1805</c:v>
                </c:pt>
                <c:pt idx="55">
                  <c:v>1806</c:v>
                </c:pt>
                <c:pt idx="56">
                  <c:v>1807</c:v>
                </c:pt>
                <c:pt idx="57">
                  <c:v>1808</c:v>
                </c:pt>
                <c:pt idx="58">
                  <c:v>1809</c:v>
                </c:pt>
                <c:pt idx="59">
                  <c:v>1810</c:v>
                </c:pt>
                <c:pt idx="60">
                  <c:v>1811</c:v>
                </c:pt>
                <c:pt idx="61">
                  <c:v>1812</c:v>
                </c:pt>
                <c:pt idx="62">
                  <c:v>1813</c:v>
                </c:pt>
                <c:pt idx="63">
                  <c:v>1814</c:v>
                </c:pt>
                <c:pt idx="64">
                  <c:v>1815</c:v>
                </c:pt>
                <c:pt idx="65">
                  <c:v>1816</c:v>
                </c:pt>
                <c:pt idx="66">
                  <c:v>1817</c:v>
                </c:pt>
                <c:pt idx="67">
                  <c:v>1818</c:v>
                </c:pt>
                <c:pt idx="68">
                  <c:v>1819</c:v>
                </c:pt>
                <c:pt idx="69">
                  <c:v>1820</c:v>
                </c:pt>
                <c:pt idx="70">
                  <c:v>1821</c:v>
                </c:pt>
                <c:pt idx="71">
                  <c:v>1822</c:v>
                </c:pt>
                <c:pt idx="72">
                  <c:v>1823</c:v>
                </c:pt>
                <c:pt idx="73">
                  <c:v>1824</c:v>
                </c:pt>
                <c:pt idx="74">
                  <c:v>1825</c:v>
                </c:pt>
                <c:pt idx="75">
                  <c:v>1826</c:v>
                </c:pt>
                <c:pt idx="76">
                  <c:v>1827</c:v>
                </c:pt>
                <c:pt idx="77">
                  <c:v>1828</c:v>
                </c:pt>
                <c:pt idx="78">
                  <c:v>1829</c:v>
                </c:pt>
                <c:pt idx="79">
                  <c:v>1830</c:v>
                </c:pt>
                <c:pt idx="80">
                  <c:v>1831</c:v>
                </c:pt>
                <c:pt idx="81">
                  <c:v>1832</c:v>
                </c:pt>
                <c:pt idx="82">
                  <c:v>1833</c:v>
                </c:pt>
                <c:pt idx="83">
                  <c:v>1834</c:v>
                </c:pt>
                <c:pt idx="84">
                  <c:v>1835</c:v>
                </c:pt>
                <c:pt idx="85">
                  <c:v>1836</c:v>
                </c:pt>
                <c:pt idx="86">
                  <c:v>1837</c:v>
                </c:pt>
                <c:pt idx="87">
                  <c:v>1838</c:v>
                </c:pt>
                <c:pt idx="88">
                  <c:v>1839</c:v>
                </c:pt>
                <c:pt idx="89">
                  <c:v>1840</c:v>
                </c:pt>
                <c:pt idx="90">
                  <c:v>1841</c:v>
                </c:pt>
                <c:pt idx="91">
                  <c:v>1842</c:v>
                </c:pt>
                <c:pt idx="92">
                  <c:v>1843</c:v>
                </c:pt>
                <c:pt idx="93">
                  <c:v>1844</c:v>
                </c:pt>
                <c:pt idx="94">
                  <c:v>1845</c:v>
                </c:pt>
                <c:pt idx="95">
                  <c:v>1846</c:v>
                </c:pt>
                <c:pt idx="96">
                  <c:v>1847</c:v>
                </c:pt>
                <c:pt idx="97">
                  <c:v>1848</c:v>
                </c:pt>
                <c:pt idx="98">
                  <c:v>1849</c:v>
                </c:pt>
                <c:pt idx="99">
                  <c:v>1850</c:v>
                </c:pt>
                <c:pt idx="100">
                  <c:v>1851</c:v>
                </c:pt>
                <c:pt idx="101">
                  <c:v>1852</c:v>
                </c:pt>
                <c:pt idx="102">
                  <c:v>1853</c:v>
                </c:pt>
                <c:pt idx="103">
                  <c:v>1854</c:v>
                </c:pt>
                <c:pt idx="104">
                  <c:v>1855</c:v>
                </c:pt>
                <c:pt idx="105">
                  <c:v>1856</c:v>
                </c:pt>
                <c:pt idx="106">
                  <c:v>1857</c:v>
                </c:pt>
                <c:pt idx="107">
                  <c:v>1858</c:v>
                </c:pt>
                <c:pt idx="108">
                  <c:v>1859</c:v>
                </c:pt>
                <c:pt idx="109">
                  <c:v>1860</c:v>
                </c:pt>
                <c:pt idx="110">
                  <c:v>1861</c:v>
                </c:pt>
                <c:pt idx="111">
                  <c:v>1862</c:v>
                </c:pt>
                <c:pt idx="112">
                  <c:v>1863</c:v>
                </c:pt>
                <c:pt idx="113">
                  <c:v>1864</c:v>
                </c:pt>
                <c:pt idx="114">
                  <c:v>1865</c:v>
                </c:pt>
                <c:pt idx="115">
                  <c:v>1866</c:v>
                </c:pt>
                <c:pt idx="116">
                  <c:v>1867</c:v>
                </c:pt>
                <c:pt idx="117">
                  <c:v>1868</c:v>
                </c:pt>
                <c:pt idx="118">
                  <c:v>1869</c:v>
                </c:pt>
                <c:pt idx="119">
                  <c:v>1870</c:v>
                </c:pt>
                <c:pt idx="120">
                  <c:v>1871</c:v>
                </c:pt>
                <c:pt idx="121">
                  <c:v>1872</c:v>
                </c:pt>
                <c:pt idx="122">
                  <c:v>1873</c:v>
                </c:pt>
                <c:pt idx="123">
                  <c:v>1874</c:v>
                </c:pt>
                <c:pt idx="124">
                  <c:v>1875</c:v>
                </c:pt>
                <c:pt idx="125">
                  <c:v>1876</c:v>
                </c:pt>
                <c:pt idx="126">
                  <c:v>1877</c:v>
                </c:pt>
                <c:pt idx="127">
                  <c:v>1878</c:v>
                </c:pt>
                <c:pt idx="128">
                  <c:v>1879</c:v>
                </c:pt>
                <c:pt idx="129">
                  <c:v>1880</c:v>
                </c:pt>
                <c:pt idx="130">
                  <c:v>1881</c:v>
                </c:pt>
                <c:pt idx="131">
                  <c:v>1882</c:v>
                </c:pt>
                <c:pt idx="132">
                  <c:v>1883</c:v>
                </c:pt>
                <c:pt idx="133">
                  <c:v>1884</c:v>
                </c:pt>
                <c:pt idx="134">
                  <c:v>1885</c:v>
                </c:pt>
                <c:pt idx="135">
                  <c:v>1886</c:v>
                </c:pt>
                <c:pt idx="136">
                  <c:v>1887</c:v>
                </c:pt>
                <c:pt idx="137">
                  <c:v>1888</c:v>
                </c:pt>
                <c:pt idx="138">
                  <c:v>1889</c:v>
                </c:pt>
                <c:pt idx="139">
                  <c:v>1890</c:v>
                </c:pt>
                <c:pt idx="140">
                  <c:v>1891</c:v>
                </c:pt>
                <c:pt idx="141">
                  <c:v>1892</c:v>
                </c:pt>
                <c:pt idx="142">
                  <c:v>1893</c:v>
                </c:pt>
                <c:pt idx="143">
                  <c:v>1894</c:v>
                </c:pt>
                <c:pt idx="144">
                  <c:v>1895</c:v>
                </c:pt>
                <c:pt idx="145">
                  <c:v>1896</c:v>
                </c:pt>
                <c:pt idx="146">
                  <c:v>1897</c:v>
                </c:pt>
                <c:pt idx="147">
                  <c:v>1898</c:v>
                </c:pt>
                <c:pt idx="148">
                  <c:v>1899</c:v>
                </c:pt>
                <c:pt idx="149">
                  <c:v>1900</c:v>
                </c:pt>
                <c:pt idx="150">
                  <c:v>1901</c:v>
                </c:pt>
                <c:pt idx="151">
                  <c:v>1902</c:v>
                </c:pt>
                <c:pt idx="152">
                  <c:v>1903</c:v>
                </c:pt>
                <c:pt idx="153">
                  <c:v>1904</c:v>
                </c:pt>
                <c:pt idx="154">
                  <c:v>1905</c:v>
                </c:pt>
                <c:pt idx="155">
                  <c:v>1906</c:v>
                </c:pt>
                <c:pt idx="156">
                  <c:v>1907</c:v>
                </c:pt>
                <c:pt idx="157">
                  <c:v>1908</c:v>
                </c:pt>
                <c:pt idx="158">
                  <c:v>1909</c:v>
                </c:pt>
                <c:pt idx="159">
                  <c:v>1910</c:v>
                </c:pt>
                <c:pt idx="160">
                  <c:v>1911</c:v>
                </c:pt>
                <c:pt idx="161">
                  <c:v>1912</c:v>
                </c:pt>
                <c:pt idx="162">
                  <c:v>1913</c:v>
                </c:pt>
                <c:pt idx="163">
                  <c:v>1914</c:v>
                </c:pt>
                <c:pt idx="164">
                  <c:v>1915</c:v>
                </c:pt>
                <c:pt idx="165">
                  <c:v>1916</c:v>
                </c:pt>
                <c:pt idx="166">
                  <c:v>1917</c:v>
                </c:pt>
                <c:pt idx="167">
                  <c:v>1918</c:v>
                </c:pt>
                <c:pt idx="168">
                  <c:v>1919</c:v>
                </c:pt>
                <c:pt idx="169">
                  <c:v>1920</c:v>
                </c:pt>
                <c:pt idx="170">
                  <c:v>1921</c:v>
                </c:pt>
                <c:pt idx="171">
                  <c:v>1922</c:v>
                </c:pt>
                <c:pt idx="172">
                  <c:v>1923</c:v>
                </c:pt>
                <c:pt idx="173">
                  <c:v>1924</c:v>
                </c:pt>
                <c:pt idx="174">
                  <c:v>1925</c:v>
                </c:pt>
                <c:pt idx="175">
                  <c:v>1926</c:v>
                </c:pt>
                <c:pt idx="176">
                  <c:v>1927</c:v>
                </c:pt>
                <c:pt idx="177">
                  <c:v>1928</c:v>
                </c:pt>
                <c:pt idx="178">
                  <c:v>1929</c:v>
                </c:pt>
                <c:pt idx="179">
                  <c:v>1930</c:v>
                </c:pt>
                <c:pt idx="180">
                  <c:v>1931</c:v>
                </c:pt>
                <c:pt idx="181">
                  <c:v>1932</c:v>
                </c:pt>
                <c:pt idx="182">
                  <c:v>1933</c:v>
                </c:pt>
                <c:pt idx="183">
                  <c:v>1934</c:v>
                </c:pt>
                <c:pt idx="184">
                  <c:v>1935</c:v>
                </c:pt>
                <c:pt idx="185">
                  <c:v>1936</c:v>
                </c:pt>
                <c:pt idx="186">
                  <c:v>1937</c:v>
                </c:pt>
                <c:pt idx="187">
                  <c:v>1938</c:v>
                </c:pt>
                <c:pt idx="188">
                  <c:v>1939</c:v>
                </c:pt>
                <c:pt idx="189">
                  <c:v>1940</c:v>
                </c:pt>
                <c:pt idx="190">
                  <c:v>1941</c:v>
                </c:pt>
                <c:pt idx="191">
                  <c:v>1942</c:v>
                </c:pt>
                <c:pt idx="192">
                  <c:v>1943</c:v>
                </c:pt>
                <c:pt idx="193">
                  <c:v>1944</c:v>
                </c:pt>
                <c:pt idx="194">
                  <c:v>1945</c:v>
                </c:pt>
                <c:pt idx="195">
                  <c:v>1946</c:v>
                </c:pt>
                <c:pt idx="196">
                  <c:v>1947</c:v>
                </c:pt>
                <c:pt idx="197">
                  <c:v>1948</c:v>
                </c:pt>
                <c:pt idx="198">
                  <c:v>1949</c:v>
                </c:pt>
                <c:pt idx="199">
                  <c:v>1950</c:v>
                </c:pt>
                <c:pt idx="200">
                  <c:v>1951</c:v>
                </c:pt>
                <c:pt idx="201">
                  <c:v>1952</c:v>
                </c:pt>
                <c:pt idx="202">
                  <c:v>1953</c:v>
                </c:pt>
                <c:pt idx="203">
                  <c:v>1954</c:v>
                </c:pt>
                <c:pt idx="204">
                  <c:v>1955</c:v>
                </c:pt>
                <c:pt idx="205">
                  <c:v>1956</c:v>
                </c:pt>
                <c:pt idx="206">
                  <c:v>1957</c:v>
                </c:pt>
                <c:pt idx="207">
                  <c:v>1958</c:v>
                </c:pt>
                <c:pt idx="208">
                  <c:v>1959</c:v>
                </c:pt>
                <c:pt idx="209">
                  <c:v>1960</c:v>
                </c:pt>
                <c:pt idx="210">
                  <c:v>1961</c:v>
                </c:pt>
                <c:pt idx="211">
                  <c:v>1962</c:v>
                </c:pt>
                <c:pt idx="212">
                  <c:v>1963</c:v>
                </c:pt>
                <c:pt idx="213">
                  <c:v>1964</c:v>
                </c:pt>
                <c:pt idx="214">
                  <c:v>1965</c:v>
                </c:pt>
                <c:pt idx="215">
                  <c:v>1966</c:v>
                </c:pt>
                <c:pt idx="216">
                  <c:v>1967</c:v>
                </c:pt>
                <c:pt idx="217">
                  <c:v>1968</c:v>
                </c:pt>
                <c:pt idx="218">
                  <c:v>1969</c:v>
                </c:pt>
                <c:pt idx="219">
                  <c:v>1970</c:v>
                </c:pt>
                <c:pt idx="220">
                  <c:v>1971</c:v>
                </c:pt>
                <c:pt idx="221">
                  <c:v>1972</c:v>
                </c:pt>
                <c:pt idx="222">
                  <c:v>1973</c:v>
                </c:pt>
                <c:pt idx="223">
                  <c:v>1974</c:v>
                </c:pt>
                <c:pt idx="224">
                  <c:v>1975</c:v>
                </c:pt>
                <c:pt idx="225">
                  <c:v>1976</c:v>
                </c:pt>
                <c:pt idx="226">
                  <c:v>1977</c:v>
                </c:pt>
                <c:pt idx="227">
                  <c:v>1978</c:v>
                </c:pt>
                <c:pt idx="228">
                  <c:v>1979</c:v>
                </c:pt>
                <c:pt idx="229">
                  <c:v>1980</c:v>
                </c:pt>
                <c:pt idx="230">
                  <c:v>1981</c:v>
                </c:pt>
                <c:pt idx="231">
                  <c:v>1982</c:v>
                </c:pt>
                <c:pt idx="232">
                  <c:v>1983</c:v>
                </c:pt>
                <c:pt idx="233">
                  <c:v>1984</c:v>
                </c:pt>
                <c:pt idx="234">
                  <c:v>1985</c:v>
                </c:pt>
                <c:pt idx="235">
                  <c:v>1986</c:v>
                </c:pt>
                <c:pt idx="236">
                  <c:v>1987</c:v>
                </c:pt>
                <c:pt idx="237">
                  <c:v>1988</c:v>
                </c:pt>
                <c:pt idx="238">
                  <c:v>1989</c:v>
                </c:pt>
                <c:pt idx="239">
                  <c:v>1990</c:v>
                </c:pt>
                <c:pt idx="240">
                  <c:v>1991</c:v>
                </c:pt>
                <c:pt idx="241">
                  <c:v>1992</c:v>
                </c:pt>
                <c:pt idx="242">
                  <c:v>1993</c:v>
                </c:pt>
                <c:pt idx="243">
                  <c:v>1994</c:v>
                </c:pt>
                <c:pt idx="244">
                  <c:v>1995</c:v>
                </c:pt>
                <c:pt idx="245">
                  <c:v>1996</c:v>
                </c:pt>
                <c:pt idx="246">
                  <c:v>1997</c:v>
                </c:pt>
                <c:pt idx="247">
                  <c:v>1998</c:v>
                </c:pt>
                <c:pt idx="248">
                  <c:v>1999</c:v>
                </c:pt>
                <c:pt idx="249">
                  <c:v>2000</c:v>
                </c:pt>
                <c:pt idx="250">
                  <c:v>2001</c:v>
                </c:pt>
                <c:pt idx="251">
                  <c:v>2002</c:v>
                </c:pt>
                <c:pt idx="252">
                  <c:v>2003</c:v>
                </c:pt>
                <c:pt idx="253">
                  <c:v>2004</c:v>
                </c:pt>
                <c:pt idx="254">
                  <c:v>2005</c:v>
                </c:pt>
                <c:pt idx="255">
                  <c:v>2006</c:v>
                </c:pt>
                <c:pt idx="256">
                  <c:v>2007</c:v>
                </c:pt>
                <c:pt idx="257">
                  <c:v>2008</c:v>
                </c:pt>
                <c:pt idx="258">
                  <c:v>2009</c:v>
                </c:pt>
                <c:pt idx="259">
                  <c:v>2010</c:v>
                </c:pt>
                <c:pt idx="260">
                  <c:v>2011</c:v>
                </c:pt>
                <c:pt idx="261">
                  <c:v>2012</c:v>
                </c:pt>
                <c:pt idx="262">
                  <c:v>2013</c:v>
                </c:pt>
                <c:pt idx="263">
                  <c:v>2014</c:v>
                </c:pt>
              </c:numCache>
            </c:numRef>
          </c:xVal>
          <c:yVal>
            <c:numRef>
              <c:f>'CDIAC SUESS'!$F$6:$F$269</c:f>
              <c:numCache>
                <c:formatCode>0.00</c:formatCode>
                <c:ptCount val="264"/>
                <c:pt idx="0">
                  <c:v>7.0754716981132071E-4</c:v>
                </c:pt>
                <c:pt idx="1">
                  <c:v>1.4150943396226414E-3</c:v>
                </c:pt>
                <c:pt idx="2">
                  <c:v>2.1226415094339622E-3</c:v>
                </c:pt>
                <c:pt idx="3">
                  <c:v>2.8301886792452828E-3</c:v>
                </c:pt>
                <c:pt idx="4">
                  <c:v>3.5377358490566034E-3</c:v>
                </c:pt>
                <c:pt idx="5">
                  <c:v>4.2452830188679236E-3</c:v>
                </c:pt>
                <c:pt idx="6">
                  <c:v>4.9528301886792442E-3</c:v>
                </c:pt>
                <c:pt idx="7">
                  <c:v>5.6603773584905648E-3</c:v>
                </c:pt>
                <c:pt idx="8">
                  <c:v>6.3679245283018854E-3</c:v>
                </c:pt>
                <c:pt idx="9">
                  <c:v>7.075471698113206E-3</c:v>
                </c:pt>
                <c:pt idx="10">
                  <c:v>7.7830188679245266E-3</c:v>
                </c:pt>
                <c:pt idx="11">
                  <c:v>8.4905660377358472E-3</c:v>
                </c:pt>
                <c:pt idx="12">
                  <c:v>9.1981132075471695E-3</c:v>
                </c:pt>
                <c:pt idx="13">
                  <c:v>9.9056603773584901E-3</c:v>
                </c:pt>
                <c:pt idx="14">
                  <c:v>1.0613207547169812E-2</c:v>
                </c:pt>
                <c:pt idx="15">
                  <c:v>1.1320754716981133E-2</c:v>
                </c:pt>
                <c:pt idx="16">
                  <c:v>1.2028301886792455E-2</c:v>
                </c:pt>
                <c:pt idx="17">
                  <c:v>1.2735849056603776E-2</c:v>
                </c:pt>
                <c:pt idx="18">
                  <c:v>1.3443396226415097E-2</c:v>
                </c:pt>
                <c:pt idx="19">
                  <c:v>1.4150943396226419E-2</c:v>
                </c:pt>
                <c:pt idx="20">
                  <c:v>1.5094339622641513E-2</c:v>
                </c:pt>
                <c:pt idx="21">
                  <c:v>1.6037735849056607E-2</c:v>
                </c:pt>
                <c:pt idx="22">
                  <c:v>1.6981132075471701E-2</c:v>
                </c:pt>
                <c:pt idx="23">
                  <c:v>1.7924528301886799E-2</c:v>
                </c:pt>
                <c:pt idx="24">
                  <c:v>1.8867924528301893E-2</c:v>
                </c:pt>
                <c:pt idx="25">
                  <c:v>1.9811320754716987E-2</c:v>
                </c:pt>
                <c:pt idx="26">
                  <c:v>2.0754716981132085E-2</c:v>
                </c:pt>
                <c:pt idx="27">
                  <c:v>2.1698113207547179E-2</c:v>
                </c:pt>
                <c:pt idx="28">
                  <c:v>2.2641509433962273E-2</c:v>
                </c:pt>
                <c:pt idx="29">
                  <c:v>2.3584905660377367E-2</c:v>
                </c:pt>
                <c:pt idx="30">
                  <c:v>2.4764150943396238E-2</c:v>
                </c:pt>
                <c:pt idx="31">
                  <c:v>2.5943396226415106E-2</c:v>
                </c:pt>
                <c:pt idx="32">
                  <c:v>2.7122641509433974E-2</c:v>
                </c:pt>
                <c:pt idx="33">
                  <c:v>2.8301886792452845E-2</c:v>
                </c:pt>
                <c:pt idx="34">
                  <c:v>2.9481132075471709E-2</c:v>
                </c:pt>
                <c:pt idx="35">
                  <c:v>3.066037735849058E-2</c:v>
                </c:pt>
                <c:pt idx="36">
                  <c:v>3.1839622641509448E-2</c:v>
                </c:pt>
                <c:pt idx="37">
                  <c:v>3.3018867924528315E-2</c:v>
                </c:pt>
                <c:pt idx="38">
                  <c:v>3.4198113207547183E-2</c:v>
                </c:pt>
                <c:pt idx="39">
                  <c:v>3.5377358490566058E-2</c:v>
                </c:pt>
                <c:pt idx="40">
                  <c:v>3.6792452830188699E-2</c:v>
                </c:pt>
                <c:pt idx="41">
                  <c:v>3.820754716981134E-2</c:v>
                </c:pt>
                <c:pt idx="42">
                  <c:v>3.9622641509433981E-2</c:v>
                </c:pt>
                <c:pt idx="43">
                  <c:v>4.1037735849056622E-2</c:v>
                </c:pt>
                <c:pt idx="44">
                  <c:v>4.2452830188679271E-2</c:v>
                </c:pt>
                <c:pt idx="45">
                  <c:v>4.3867924528301912E-2</c:v>
                </c:pt>
                <c:pt idx="46">
                  <c:v>4.5518867924528326E-2</c:v>
                </c:pt>
                <c:pt idx="47">
                  <c:v>4.7169811320754741E-2</c:v>
                </c:pt>
                <c:pt idx="48">
                  <c:v>4.8820754716981163E-2</c:v>
                </c:pt>
                <c:pt idx="49">
                  <c:v>5.0707547169811351E-2</c:v>
                </c:pt>
                <c:pt idx="50">
                  <c:v>5.2594339622641539E-2</c:v>
                </c:pt>
                <c:pt idx="51">
                  <c:v>5.4952830188679282E-2</c:v>
                </c:pt>
                <c:pt idx="52">
                  <c:v>5.7075471698113243E-2</c:v>
                </c:pt>
                <c:pt idx="53">
                  <c:v>5.9198113207547205E-2</c:v>
                </c:pt>
                <c:pt idx="54">
                  <c:v>6.1320754716981167E-2</c:v>
                </c:pt>
                <c:pt idx="55">
                  <c:v>6.3679245283018909E-2</c:v>
                </c:pt>
                <c:pt idx="56">
                  <c:v>6.6037735849056645E-2</c:v>
                </c:pt>
                <c:pt idx="57">
                  <c:v>6.839622641509438E-2</c:v>
                </c:pt>
                <c:pt idx="58">
                  <c:v>7.0754716981132115E-2</c:v>
                </c:pt>
                <c:pt idx="59">
                  <c:v>7.3113207547169864E-2</c:v>
                </c:pt>
                <c:pt idx="60">
                  <c:v>7.5707547169811373E-2</c:v>
                </c:pt>
                <c:pt idx="61">
                  <c:v>7.8301886792452882E-2</c:v>
                </c:pt>
                <c:pt idx="62">
                  <c:v>8.0896226415094391E-2</c:v>
                </c:pt>
                <c:pt idx="63">
                  <c:v>8.34905660377359E-2</c:v>
                </c:pt>
                <c:pt idx="64">
                  <c:v>8.6320754716981196E-2</c:v>
                </c:pt>
                <c:pt idx="65">
                  <c:v>8.9386792452830252E-2</c:v>
                </c:pt>
                <c:pt idx="66">
                  <c:v>9.2688679245283082E-2</c:v>
                </c:pt>
                <c:pt idx="67">
                  <c:v>9.5990566037735911E-2</c:v>
                </c:pt>
                <c:pt idx="68">
                  <c:v>9.9292452830188754E-2</c:v>
                </c:pt>
                <c:pt idx="69">
                  <c:v>0.10259433962264158</c:v>
                </c:pt>
                <c:pt idx="70">
                  <c:v>0.10589622641509441</c:v>
                </c:pt>
                <c:pt idx="71">
                  <c:v>0.10943396226415102</c:v>
                </c:pt>
                <c:pt idx="72">
                  <c:v>0.11320754716981141</c:v>
                </c:pt>
                <c:pt idx="73">
                  <c:v>0.11698113207547178</c:v>
                </c:pt>
                <c:pt idx="74">
                  <c:v>0.12099056603773592</c:v>
                </c:pt>
                <c:pt idx="75">
                  <c:v>0.12500000000000008</c:v>
                </c:pt>
                <c:pt idx="76">
                  <c:v>0.12924528301886801</c:v>
                </c:pt>
                <c:pt idx="77">
                  <c:v>0.13349056603773593</c:v>
                </c:pt>
                <c:pt idx="78">
                  <c:v>0.13773584905660385</c:v>
                </c:pt>
                <c:pt idx="79">
                  <c:v>0.14339622641509445</c:v>
                </c:pt>
                <c:pt idx="80">
                  <c:v>0.14882075471698122</c:v>
                </c:pt>
                <c:pt idx="81">
                  <c:v>0.15424528301886803</c:v>
                </c:pt>
                <c:pt idx="82">
                  <c:v>0.15990566037735859</c:v>
                </c:pt>
                <c:pt idx="83">
                  <c:v>0.16556603773584916</c:v>
                </c:pt>
                <c:pt idx="84">
                  <c:v>0.17146226415094351</c:v>
                </c:pt>
                <c:pt idx="85">
                  <c:v>0.17830188679245296</c:v>
                </c:pt>
                <c:pt idx="86">
                  <c:v>0.1851415094339624</c:v>
                </c:pt>
                <c:pt idx="87">
                  <c:v>0.19221698113207561</c:v>
                </c:pt>
                <c:pt idx="88">
                  <c:v>0.1995283018867926</c:v>
                </c:pt>
                <c:pt idx="89">
                  <c:v>0.20731132075471712</c:v>
                </c:pt>
                <c:pt idx="90">
                  <c:v>0.21533018867924544</c:v>
                </c:pt>
                <c:pt idx="91">
                  <c:v>0.22382075471698129</c:v>
                </c:pt>
                <c:pt idx="92">
                  <c:v>0.23254716981132093</c:v>
                </c:pt>
                <c:pt idx="93">
                  <c:v>0.24174528301886811</c:v>
                </c:pt>
                <c:pt idx="94">
                  <c:v>0.25188679245283035</c:v>
                </c:pt>
                <c:pt idx="95">
                  <c:v>0.2620283018867926</c:v>
                </c:pt>
                <c:pt idx="96">
                  <c:v>0.27287735849056621</c:v>
                </c:pt>
                <c:pt idx="97">
                  <c:v>0.28396226415094356</c:v>
                </c:pt>
                <c:pt idx="98">
                  <c:v>0.2957547169811322</c:v>
                </c:pt>
                <c:pt idx="99">
                  <c:v>0.308490566037736</c:v>
                </c:pt>
                <c:pt idx="100">
                  <c:v>0.3212264150943398</c:v>
                </c:pt>
                <c:pt idx="101">
                  <c:v>0.33466981132075485</c:v>
                </c:pt>
                <c:pt idx="102">
                  <c:v>0.34858490566037748</c:v>
                </c:pt>
                <c:pt idx="103">
                  <c:v>0.36485849056603786</c:v>
                </c:pt>
                <c:pt idx="104">
                  <c:v>0.38160377358490577</c:v>
                </c:pt>
                <c:pt idx="105">
                  <c:v>0.39952830188679256</c:v>
                </c:pt>
                <c:pt idx="106">
                  <c:v>0.41768867924528313</c:v>
                </c:pt>
                <c:pt idx="107">
                  <c:v>0.4360849056603775</c:v>
                </c:pt>
                <c:pt idx="108">
                  <c:v>0.45566037735849069</c:v>
                </c:pt>
                <c:pt idx="109">
                  <c:v>0.47712264150943406</c:v>
                </c:pt>
                <c:pt idx="110">
                  <c:v>0.49952830188679259</c:v>
                </c:pt>
                <c:pt idx="111">
                  <c:v>0.52240566037735869</c:v>
                </c:pt>
                <c:pt idx="112">
                  <c:v>0.54693396226415114</c:v>
                </c:pt>
                <c:pt idx="113">
                  <c:v>0.57334905660377378</c:v>
                </c:pt>
                <c:pt idx="114">
                  <c:v>0.60141509433962281</c:v>
                </c:pt>
                <c:pt idx="115">
                  <c:v>0.6301886792452831</c:v>
                </c:pt>
                <c:pt idx="116">
                  <c:v>0.66084905660377369</c:v>
                </c:pt>
                <c:pt idx="117">
                  <c:v>0.6926886792452831</c:v>
                </c:pt>
                <c:pt idx="118">
                  <c:v>0.72617924528301891</c:v>
                </c:pt>
                <c:pt idx="119">
                  <c:v>0.76084905660377355</c:v>
                </c:pt>
                <c:pt idx="120">
                  <c:v>0.79764150943396228</c:v>
                </c:pt>
                <c:pt idx="121">
                  <c:v>0.83844339622641506</c:v>
                </c:pt>
                <c:pt idx="122">
                  <c:v>0.8818396226415095</c:v>
                </c:pt>
                <c:pt idx="123">
                  <c:v>0.92287735849056607</c:v>
                </c:pt>
                <c:pt idx="124">
                  <c:v>0.96721698113207544</c:v>
                </c:pt>
                <c:pt idx="125">
                  <c:v>1.0122641509433961</c:v>
                </c:pt>
                <c:pt idx="126">
                  <c:v>1.0580188679245282</c:v>
                </c:pt>
                <c:pt idx="127">
                  <c:v>1.1042452830188678</c:v>
                </c:pt>
                <c:pt idx="128">
                  <c:v>1.1537735849056603</c:v>
                </c:pt>
                <c:pt idx="129">
                  <c:v>1.2094339622641508</c:v>
                </c:pt>
                <c:pt idx="130">
                  <c:v>1.2667452830188677</c:v>
                </c:pt>
                <c:pt idx="131">
                  <c:v>1.3271226415094339</c:v>
                </c:pt>
                <c:pt idx="132">
                  <c:v>1.3912735849056603</c:v>
                </c:pt>
                <c:pt idx="133">
                  <c:v>1.4561320754716982</c:v>
                </c:pt>
                <c:pt idx="134">
                  <c:v>1.5214622641509434</c:v>
                </c:pt>
                <c:pt idx="135">
                  <c:v>1.5877358490566038</c:v>
                </c:pt>
                <c:pt idx="136">
                  <c:v>1.657311320754717</c:v>
                </c:pt>
                <c:pt idx="137">
                  <c:v>1.7344339622641509</c:v>
                </c:pt>
                <c:pt idx="138">
                  <c:v>1.8115566037735849</c:v>
                </c:pt>
                <c:pt idx="139">
                  <c:v>1.8955188679245285</c:v>
                </c:pt>
                <c:pt idx="140">
                  <c:v>1.9832547169811321</c:v>
                </c:pt>
                <c:pt idx="141">
                  <c:v>2.0714622641509437</c:v>
                </c:pt>
                <c:pt idx="142">
                  <c:v>2.1587264150943395</c:v>
                </c:pt>
                <c:pt idx="143">
                  <c:v>2.2490566037735853</c:v>
                </c:pt>
                <c:pt idx="144">
                  <c:v>2.3448113207547174</c:v>
                </c:pt>
                <c:pt idx="145">
                  <c:v>2.4436320754716987</c:v>
                </c:pt>
                <c:pt idx="146">
                  <c:v>2.5474056603773589</c:v>
                </c:pt>
                <c:pt idx="147">
                  <c:v>2.6570754716981133</c:v>
                </c:pt>
                <c:pt idx="148">
                  <c:v>2.7766509433962265</c:v>
                </c:pt>
                <c:pt idx="149">
                  <c:v>2.9025943396226417</c:v>
                </c:pt>
                <c:pt idx="150">
                  <c:v>3.0327830188679248</c:v>
                </c:pt>
                <c:pt idx="151">
                  <c:v>3.1662735849056607</c:v>
                </c:pt>
                <c:pt idx="152">
                  <c:v>3.311792452830189</c:v>
                </c:pt>
                <c:pt idx="153">
                  <c:v>3.4589622641509439</c:v>
                </c:pt>
                <c:pt idx="154">
                  <c:v>3.6153301886792457</c:v>
                </c:pt>
                <c:pt idx="155">
                  <c:v>3.7820754716981133</c:v>
                </c:pt>
                <c:pt idx="156">
                  <c:v>3.9669811320754715</c:v>
                </c:pt>
                <c:pt idx="157">
                  <c:v>4.1438679245283021</c:v>
                </c:pt>
                <c:pt idx="158">
                  <c:v>4.3290094339622645</c:v>
                </c:pt>
                <c:pt idx="159">
                  <c:v>4.5221698113207545</c:v>
                </c:pt>
                <c:pt idx="160">
                  <c:v>4.7193396226415087</c:v>
                </c:pt>
                <c:pt idx="161">
                  <c:v>4.9266509433962264</c:v>
                </c:pt>
                <c:pt idx="162">
                  <c:v>5.1490566037735848</c:v>
                </c:pt>
                <c:pt idx="163">
                  <c:v>5.3495283018867923</c:v>
                </c:pt>
                <c:pt idx="164">
                  <c:v>5.5471698113207548</c:v>
                </c:pt>
                <c:pt idx="165">
                  <c:v>5.7596698113207552</c:v>
                </c:pt>
                <c:pt idx="166">
                  <c:v>5.9849056603773585</c:v>
                </c:pt>
                <c:pt idx="167">
                  <c:v>6.2056603773584902</c:v>
                </c:pt>
                <c:pt idx="168">
                  <c:v>6.3957547169811324</c:v>
                </c:pt>
                <c:pt idx="169">
                  <c:v>6.6155660377358485</c:v>
                </c:pt>
                <c:pt idx="170">
                  <c:v>6.8049528301886797</c:v>
                </c:pt>
                <c:pt idx="171">
                  <c:v>7.004245283018868</c:v>
                </c:pt>
                <c:pt idx="172">
                  <c:v>7.2330188679245282</c:v>
                </c:pt>
                <c:pt idx="173">
                  <c:v>7.4601415094339618</c:v>
                </c:pt>
                <c:pt idx="174">
                  <c:v>7.6900943396226413</c:v>
                </c:pt>
                <c:pt idx="175">
                  <c:v>7.9219339622641503</c:v>
                </c:pt>
                <c:pt idx="176">
                  <c:v>8.1724056603773576</c:v>
                </c:pt>
                <c:pt idx="177">
                  <c:v>8.4235849056603751</c:v>
                </c:pt>
                <c:pt idx="178">
                  <c:v>8.6936320754716974</c:v>
                </c:pt>
                <c:pt idx="179">
                  <c:v>8.9419811320754707</c:v>
                </c:pt>
                <c:pt idx="180">
                  <c:v>9.1636792452830171</c:v>
                </c:pt>
                <c:pt idx="181">
                  <c:v>9.3634433962264136</c:v>
                </c:pt>
                <c:pt idx="182">
                  <c:v>9.5740566037735828</c:v>
                </c:pt>
                <c:pt idx="183">
                  <c:v>9.803537735849055</c:v>
                </c:pt>
                <c:pt idx="184">
                  <c:v>10.045754716981131</c:v>
                </c:pt>
                <c:pt idx="185">
                  <c:v>10.312264150943395</c:v>
                </c:pt>
                <c:pt idx="186">
                  <c:v>10.597405660377358</c:v>
                </c:pt>
                <c:pt idx="187">
                  <c:v>10.866745283018869</c:v>
                </c:pt>
                <c:pt idx="188">
                  <c:v>11.147877358490566</c:v>
                </c:pt>
                <c:pt idx="189">
                  <c:v>11.454245283018867</c:v>
                </c:pt>
                <c:pt idx="190">
                  <c:v>11.768867924528303</c:v>
                </c:pt>
                <c:pt idx="191">
                  <c:v>12.085377358490566</c:v>
                </c:pt>
                <c:pt idx="192">
                  <c:v>12.413443396226414</c:v>
                </c:pt>
                <c:pt idx="193">
                  <c:v>12.739622641509435</c:v>
                </c:pt>
                <c:pt idx="194">
                  <c:v>13.013207547169811</c:v>
                </c:pt>
                <c:pt idx="195">
                  <c:v>13.305188679245283</c:v>
                </c:pt>
                <c:pt idx="196">
                  <c:v>13.633490566037736</c:v>
                </c:pt>
                <c:pt idx="197">
                  <c:v>13.97995283018868</c:v>
                </c:pt>
                <c:pt idx="198">
                  <c:v>14.314622641509434</c:v>
                </c:pt>
                <c:pt idx="199">
                  <c:v>14.699056603773585</c:v>
                </c:pt>
                <c:pt idx="200">
                  <c:v>15.115801886792454</c:v>
                </c:pt>
                <c:pt idx="201">
                  <c:v>15.539150943396228</c:v>
                </c:pt>
                <c:pt idx="202">
                  <c:v>15.973349056603773</c:v>
                </c:pt>
                <c:pt idx="203">
                  <c:v>16.413207547169812</c:v>
                </c:pt>
                <c:pt idx="204">
                  <c:v>16.894811320754716</c:v>
                </c:pt>
                <c:pt idx="205">
                  <c:v>17.408254716981133</c:v>
                </c:pt>
                <c:pt idx="206">
                  <c:v>17.943632075471697</c:v>
                </c:pt>
                <c:pt idx="207">
                  <c:v>18.493160377358489</c:v>
                </c:pt>
                <c:pt idx="208">
                  <c:v>19.071933962264147</c:v>
                </c:pt>
                <c:pt idx="209">
                  <c:v>19.677830188679245</c:v>
                </c:pt>
                <c:pt idx="210">
                  <c:v>20.286320754716979</c:v>
                </c:pt>
                <c:pt idx="211">
                  <c:v>20.919811320754715</c:v>
                </c:pt>
                <c:pt idx="212">
                  <c:v>21.587971698113204</c:v>
                </c:pt>
                <c:pt idx="213">
                  <c:v>22.294339622641505</c:v>
                </c:pt>
                <c:pt idx="214">
                  <c:v>23.032547169811316</c:v>
                </c:pt>
                <c:pt idx="215">
                  <c:v>23.808018867924524</c:v>
                </c:pt>
                <c:pt idx="216">
                  <c:v>24.608254716981126</c:v>
                </c:pt>
                <c:pt idx="217">
                  <c:v>25.449292452830186</c:v>
                </c:pt>
                <c:pt idx="218">
                  <c:v>26.340801886792448</c:v>
                </c:pt>
                <c:pt idx="219">
                  <c:v>27.296698113207544</c:v>
                </c:pt>
                <c:pt idx="220">
                  <c:v>28.289150943396223</c:v>
                </c:pt>
                <c:pt idx="221">
                  <c:v>29.321226415094337</c:v>
                </c:pt>
                <c:pt idx="222">
                  <c:v>30.409433962264146</c:v>
                </c:pt>
                <c:pt idx="223">
                  <c:v>31.499764150943388</c:v>
                </c:pt>
                <c:pt idx="224">
                  <c:v>32.583726415094333</c:v>
                </c:pt>
                <c:pt idx="225">
                  <c:v>33.730896226415091</c:v>
                </c:pt>
                <c:pt idx="226">
                  <c:v>34.913915094339615</c:v>
                </c:pt>
                <c:pt idx="227">
                  <c:v>36.110613207547161</c:v>
                </c:pt>
                <c:pt idx="228">
                  <c:v>37.374056603773582</c:v>
                </c:pt>
                <c:pt idx="229">
                  <c:v>38.624292452830176</c:v>
                </c:pt>
                <c:pt idx="230">
                  <c:v>39.836084905660371</c:v>
                </c:pt>
                <c:pt idx="231">
                  <c:v>41.037499999999987</c:v>
                </c:pt>
                <c:pt idx="232">
                  <c:v>42.234433962264141</c:v>
                </c:pt>
                <c:pt idx="233">
                  <c:v>43.474528301886785</c:v>
                </c:pt>
                <c:pt idx="234">
                  <c:v>44.752122641509423</c:v>
                </c:pt>
                <c:pt idx="235">
                  <c:v>46.068867924528291</c:v>
                </c:pt>
                <c:pt idx="236">
                  <c:v>47.419103773584894</c:v>
                </c:pt>
                <c:pt idx="237">
                  <c:v>48.819103773584892</c:v>
                </c:pt>
                <c:pt idx="238">
                  <c:v>50.249764150943385</c:v>
                </c:pt>
                <c:pt idx="239">
                  <c:v>51.682311320754707</c:v>
                </c:pt>
                <c:pt idx="240">
                  <c:v>53.130896226415089</c:v>
                </c:pt>
                <c:pt idx="241">
                  <c:v>54.564386792452822</c:v>
                </c:pt>
                <c:pt idx="242">
                  <c:v>55.995990566037726</c:v>
                </c:pt>
                <c:pt idx="243">
                  <c:v>57.452122641509426</c:v>
                </c:pt>
                <c:pt idx="244">
                  <c:v>58.939150943396221</c:v>
                </c:pt>
                <c:pt idx="245">
                  <c:v>60.459905660377345</c:v>
                </c:pt>
                <c:pt idx="246">
                  <c:v>62.006132075471683</c:v>
                </c:pt>
                <c:pt idx="247">
                  <c:v>63.557075471698106</c:v>
                </c:pt>
                <c:pt idx="248">
                  <c:v>65.104481132075463</c:v>
                </c:pt>
                <c:pt idx="249">
                  <c:v>66.692452830188671</c:v>
                </c:pt>
                <c:pt idx="250">
                  <c:v>68.318160377358467</c:v>
                </c:pt>
                <c:pt idx="251">
                  <c:v>69.967688679245256</c:v>
                </c:pt>
                <c:pt idx="252">
                  <c:v>71.707311320754684</c:v>
                </c:pt>
                <c:pt idx="253">
                  <c:v>73.533490566037699</c:v>
                </c:pt>
                <c:pt idx="254">
                  <c:v>75.430188679245248</c:v>
                </c:pt>
                <c:pt idx="255">
                  <c:v>77.396226415094304</c:v>
                </c:pt>
                <c:pt idx="256">
                  <c:v>79.401650943396191</c:v>
                </c:pt>
                <c:pt idx="257">
                  <c:v>81.471462264150901</c:v>
                </c:pt>
                <c:pt idx="258">
                  <c:v>83.522641509433925</c:v>
                </c:pt>
                <c:pt idx="259">
                  <c:v>85.675471698113171</c:v>
                </c:pt>
                <c:pt idx="260">
                  <c:v>87.916745283018827</c:v>
                </c:pt>
                <c:pt idx="261">
                  <c:v>90.198113207547124</c:v>
                </c:pt>
                <c:pt idx="262">
                  <c:v>92.503066037735806</c:v>
                </c:pt>
                <c:pt idx="263">
                  <c:v>94.827358490565999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'CDIAC SUESS'!$G$5</c:f>
              <c:strCache>
                <c:ptCount val="1"/>
                <c:pt idx="0">
                  <c:v> Emissions annuelles (ppm/an)</c:v>
                </c:pt>
              </c:strCache>
            </c:strRef>
          </c:tx>
          <c:marker>
            <c:symbol val="none"/>
          </c:marker>
          <c:xVal>
            <c:numRef>
              <c:f>'CDIAC SUESS'!$A$6:$A$269</c:f>
              <c:numCache>
                <c:formatCode>General</c:formatCode>
                <c:ptCount val="264"/>
                <c:pt idx="0">
                  <c:v>1751</c:v>
                </c:pt>
                <c:pt idx="1">
                  <c:v>1752</c:v>
                </c:pt>
                <c:pt idx="2">
                  <c:v>1753</c:v>
                </c:pt>
                <c:pt idx="3">
                  <c:v>1754</c:v>
                </c:pt>
                <c:pt idx="4">
                  <c:v>1755</c:v>
                </c:pt>
                <c:pt idx="5">
                  <c:v>1756</c:v>
                </c:pt>
                <c:pt idx="6">
                  <c:v>1757</c:v>
                </c:pt>
                <c:pt idx="7">
                  <c:v>1758</c:v>
                </c:pt>
                <c:pt idx="8">
                  <c:v>1759</c:v>
                </c:pt>
                <c:pt idx="9">
                  <c:v>1760</c:v>
                </c:pt>
                <c:pt idx="10">
                  <c:v>1761</c:v>
                </c:pt>
                <c:pt idx="11">
                  <c:v>1762</c:v>
                </c:pt>
                <c:pt idx="12">
                  <c:v>1763</c:v>
                </c:pt>
                <c:pt idx="13">
                  <c:v>1764</c:v>
                </c:pt>
                <c:pt idx="14">
                  <c:v>1765</c:v>
                </c:pt>
                <c:pt idx="15">
                  <c:v>1766</c:v>
                </c:pt>
                <c:pt idx="16">
                  <c:v>1767</c:v>
                </c:pt>
                <c:pt idx="17">
                  <c:v>1768</c:v>
                </c:pt>
                <c:pt idx="18">
                  <c:v>1769</c:v>
                </c:pt>
                <c:pt idx="19">
                  <c:v>1770</c:v>
                </c:pt>
                <c:pt idx="20">
                  <c:v>1771</c:v>
                </c:pt>
                <c:pt idx="21">
                  <c:v>1772</c:v>
                </c:pt>
                <c:pt idx="22">
                  <c:v>1773</c:v>
                </c:pt>
                <c:pt idx="23">
                  <c:v>1774</c:v>
                </c:pt>
                <c:pt idx="24">
                  <c:v>1775</c:v>
                </c:pt>
                <c:pt idx="25">
                  <c:v>1776</c:v>
                </c:pt>
                <c:pt idx="26">
                  <c:v>1777</c:v>
                </c:pt>
                <c:pt idx="27">
                  <c:v>1778</c:v>
                </c:pt>
                <c:pt idx="28">
                  <c:v>1779</c:v>
                </c:pt>
                <c:pt idx="29">
                  <c:v>1780</c:v>
                </c:pt>
                <c:pt idx="30">
                  <c:v>1781</c:v>
                </c:pt>
                <c:pt idx="31">
                  <c:v>1782</c:v>
                </c:pt>
                <c:pt idx="32">
                  <c:v>1783</c:v>
                </c:pt>
                <c:pt idx="33">
                  <c:v>1784</c:v>
                </c:pt>
                <c:pt idx="34">
                  <c:v>1785</c:v>
                </c:pt>
                <c:pt idx="35">
                  <c:v>1786</c:v>
                </c:pt>
                <c:pt idx="36">
                  <c:v>1787</c:v>
                </c:pt>
                <c:pt idx="37">
                  <c:v>1788</c:v>
                </c:pt>
                <c:pt idx="38">
                  <c:v>1789</c:v>
                </c:pt>
                <c:pt idx="39">
                  <c:v>1790</c:v>
                </c:pt>
                <c:pt idx="40">
                  <c:v>1791</c:v>
                </c:pt>
                <c:pt idx="41">
                  <c:v>1792</c:v>
                </c:pt>
                <c:pt idx="42">
                  <c:v>1793</c:v>
                </c:pt>
                <c:pt idx="43">
                  <c:v>1794</c:v>
                </c:pt>
                <c:pt idx="44">
                  <c:v>1795</c:v>
                </c:pt>
                <c:pt idx="45">
                  <c:v>1796</c:v>
                </c:pt>
                <c:pt idx="46">
                  <c:v>1797</c:v>
                </c:pt>
                <c:pt idx="47">
                  <c:v>1798</c:v>
                </c:pt>
                <c:pt idx="48">
                  <c:v>1799</c:v>
                </c:pt>
                <c:pt idx="49">
                  <c:v>1800</c:v>
                </c:pt>
                <c:pt idx="50">
                  <c:v>1801</c:v>
                </c:pt>
                <c:pt idx="51">
                  <c:v>1802</c:v>
                </c:pt>
                <c:pt idx="52">
                  <c:v>1803</c:v>
                </c:pt>
                <c:pt idx="53">
                  <c:v>1804</c:v>
                </c:pt>
                <c:pt idx="54">
                  <c:v>1805</c:v>
                </c:pt>
                <c:pt idx="55">
                  <c:v>1806</c:v>
                </c:pt>
                <c:pt idx="56">
                  <c:v>1807</c:v>
                </c:pt>
                <c:pt idx="57">
                  <c:v>1808</c:v>
                </c:pt>
                <c:pt idx="58">
                  <c:v>1809</c:v>
                </c:pt>
                <c:pt idx="59">
                  <c:v>1810</c:v>
                </c:pt>
                <c:pt idx="60">
                  <c:v>1811</c:v>
                </c:pt>
                <c:pt idx="61">
                  <c:v>1812</c:v>
                </c:pt>
                <c:pt idx="62">
                  <c:v>1813</c:v>
                </c:pt>
                <c:pt idx="63">
                  <c:v>1814</c:v>
                </c:pt>
                <c:pt idx="64">
                  <c:v>1815</c:v>
                </c:pt>
                <c:pt idx="65">
                  <c:v>1816</c:v>
                </c:pt>
                <c:pt idx="66">
                  <c:v>1817</c:v>
                </c:pt>
                <c:pt idx="67">
                  <c:v>1818</c:v>
                </c:pt>
                <c:pt idx="68">
                  <c:v>1819</c:v>
                </c:pt>
                <c:pt idx="69">
                  <c:v>1820</c:v>
                </c:pt>
                <c:pt idx="70">
                  <c:v>1821</c:v>
                </c:pt>
                <c:pt idx="71">
                  <c:v>1822</c:v>
                </c:pt>
                <c:pt idx="72">
                  <c:v>1823</c:v>
                </c:pt>
                <c:pt idx="73">
                  <c:v>1824</c:v>
                </c:pt>
                <c:pt idx="74">
                  <c:v>1825</c:v>
                </c:pt>
                <c:pt idx="75">
                  <c:v>1826</c:v>
                </c:pt>
                <c:pt idx="76">
                  <c:v>1827</c:v>
                </c:pt>
                <c:pt idx="77">
                  <c:v>1828</c:v>
                </c:pt>
                <c:pt idx="78">
                  <c:v>1829</c:v>
                </c:pt>
                <c:pt idx="79">
                  <c:v>1830</c:v>
                </c:pt>
                <c:pt idx="80">
                  <c:v>1831</c:v>
                </c:pt>
                <c:pt idx="81">
                  <c:v>1832</c:v>
                </c:pt>
                <c:pt idx="82">
                  <c:v>1833</c:v>
                </c:pt>
                <c:pt idx="83">
                  <c:v>1834</c:v>
                </c:pt>
                <c:pt idx="84">
                  <c:v>1835</c:v>
                </c:pt>
                <c:pt idx="85">
                  <c:v>1836</c:v>
                </c:pt>
                <c:pt idx="86">
                  <c:v>1837</c:v>
                </c:pt>
                <c:pt idx="87">
                  <c:v>1838</c:v>
                </c:pt>
                <c:pt idx="88">
                  <c:v>1839</c:v>
                </c:pt>
                <c:pt idx="89">
                  <c:v>1840</c:v>
                </c:pt>
                <c:pt idx="90">
                  <c:v>1841</c:v>
                </c:pt>
                <c:pt idx="91">
                  <c:v>1842</c:v>
                </c:pt>
                <c:pt idx="92">
                  <c:v>1843</c:v>
                </c:pt>
                <c:pt idx="93">
                  <c:v>1844</c:v>
                </c:pt>
                <c:pt idx="94">
                  <c:v>1845</c:v>
                </c:pt>
                <c:pt idx="95">
                  <c:v>1846</c:v>
                </c:pt>
                <c:pt idx="96">
                  <c:v>1847</c:v>
                </c:pt>
                <c:pt idx="97">
                  <c:v>1848</c:v>
                </c:pt>
                <c:pt idx="98">
                  <c:v>1849</c:v>
                </c:pt>
                <c:pt idx="99">
                  <c:v>1850</c:v>
                </c:pt>
                <c:pt idx="100">
                  <c:v>1851</c:v>
                </c:pt>
                <c:pt idx="101">
                  <c:v>1852</c:v>
                </c:pt>
                <c:pt idx="102">
                  <c:v>1853</c:v>
                </c:pt>
                <c:pt idx="103">
                  <c:v>1854</c:v>
                </c:pt>
                <c:pt idx="104">
                  <c:v>1855</c:v>
                </c:pt>
                <c:pt idx="105">
                  <c:v>1856</c:v>
                </c:pt>
                <c:pt idx="106">
                  <c:v>1857</c:v>
                </c:pt>
                <c:pt idx="107">
                  <c:v>1858</c:v>
                </c:pt>
                <c:pt idx="108">
                  <c:v>1859</c:v>
                </c:pt>
                <c:pt idx="109">
                  <c:v>1860</c:v>
                </c:pt>
                <c:pt idx="110">
                  <c:v>1861</c:v>
                </c:pt>
                <c:pt idx="111">
                  <c:v>1862</c:v>
                </c:pt>
                <c:pt idx="112">
                  <c:v>1863</c:v>
                </c:pt>
                <c:pt idx="113">
                  <c:v>1864</c:v>
                </c:pt>
                <c:pt idx="114">
                  <c:v>1865</c:v>
                </c:pt>
                <c:pt idx="115">
                  <c:v>1866</c:v>
                </c:pt>
                <c:pt idx="116">
                  <c:v>1867</c:v>
                </c:pt>
                <c:pt idx="117">
                  <c:v>1868</c:v>
                </c:pt>
                <c:pt idx="118">
                  <c:v>1869</c:v>
                </c:pt>
                <c:pt idx="119">
                  <c:v>1870</c:v>
                </c:pt>
                <c:pt idx="120">
                  <c:v>1871</c:v>
                </c:pt>
                <c:pt idx="121">
                  <c:v>1872</c:v>
                </c:pt>
                <c:pt idx="122">
                  <c:v>1873</c:v>
                </c:pt>
                <c:pt idx="123">
                  <c:v>1874</c:v>
                </c:pt>
                <c:pt idx="124">
                  <c:v>1875</c:v>
                </c:pt>
                <c:pt idx="125">
                  <c:v>1876</c:v>
                </c:pt>
                <c:pt idx="126">
                  <c:v>1877</c:v>
                </c:pt>
                <c:pt idx="127">
                  <c:v>1878</c:v>
                </c:pt>
                <c:pt idx="128">
                  <c:v>1879</c:v>
                </c:pt>
                <c:pt idx="129">
                  <c:v>1880</c:v>
                </c:pt>
                <c:pt idx="130">
                  <c:v>1881</c:v>
                </c:pt>
                <c:pt idx="131">
                  <c:v>1882</c:v>
                </c:pt>
                <c:pt idx="132">
                  <c:v>1883</c:v>
                </c:pt>
                <c:pt idx="133">
                  <c:v>1884</c:v>
                </c:pt>
                <c:pt idx="134">
                  <c:v>1885</c:v>
                </c:pt>
                <c:pt idx="135">
                  <c:v>1886</c:v>
                </c:pt>
                <c:pt idx="136">
                  <c:v>1887</c:v>
                </c:pt>
                <c:pt idx="137">
                  <c:v>1888</c:v>
                </c:pt>
                <c:pt idx="138">
                  <c:v>1889</c:v>
                </c:pt>
                <c:pt idx="139">
                  <c:v>1890</c:v>
                </c:pt>
                <c:pt idx="140">
                  <c:v>1891</c:v>
                </c:pt>
                <c:pt idx="141">
                  <c:v>1892</c:v>
                </c:pt>
                <c:pt idx="142">
                  <c:v>1893</c:v>
                </c:pt>
                <c:pt idx="143">
                  <c:v>1894</c:v>
                </c:pt>
                <c:pt idx="144">
                  <c:v>1895</c:v>
                </c:pt>
                <c:pt idx="145">
                  <c:v>1896</c:v>
                </c:pt>
                <c:pt idx="146">
                  <c:v>1897</c:v>
                </c:pt>
                <c:pt idx="147">
                  <c:v>1898</c:v>
                </c:pt>
                <c:pt idx="148">
                  <c:v>1899</c:v>
                </c:pt>
                <c:pt idx="149">
                  <c:v>1900</c:v>
                </c:pt>
                <c:pt idx="150">
                  <c:v>1901</c:v>
                </c:pt>
                <c:pt idx="151">
                  <c:v>1902</c:v>
                </c:pt>
                <c:pt idx="152">
                  <c:v>1903</c:v>
                </c:pt>
                <c:pt idx="153">
                  <c:v>1904</c:v>
                </c:pt>
                <c:pt idx="154">
                  <c:v>1905</c:v>
                </c:pt>
                <c:pt idx="155">
                  <c:v>1906</c:v>
                </c:pt>
                <c:pt idx="156">
                  <c:v>1907</c:v>
                </c:pt>
                <c:pt idx="157">
                  <c:v>1908</c:v>
                </c:pt>
                <c:pt idx="158">
                  <c:v>1909</c:v>
                </c:pt>
                <c:pt idx="159">
                  <c:v>1910</c:v>
                </c:pt>
                <c:pt idx="160">
                  <c:v>1911</c:v>
                </c:pt>
                <c:pt idx="161">
                  <c:v>1912</c:v>
                </c:pt>
                <c:pt idx="162">
                  <c:v>1913</c:v>
                </c:pt>
                <c:pt idx="163">
                  <c:v>1914</c:v>
                </c:pt>
                <c:pt idx="164">
                  <c:v>1915</c:v>
                </c:pt>
                <c:pt idx="165">
                  <c:v>1916</c:v>
                </c:pt>
                <c:pt idx="166">
                  <c:v>1917</c:v>
                </c:pt>
                <c:pt idx="167">
                  <c:v>1918</c:v>
                </c:pt>
                <c:pt idx="168">
                  <c:v>1919</c:v>
                </c:pt>
                <c:pt idx="169">
                  <c:v>1920</c:v>
                </c:pt>
                <c:pt idx="170">
                  <c:v>1921</c:v>
                </c:pt>
                <c:pt idx="171">
                  <c:v>1922</c:v>
                </c:pt>
                <c:pt idx="172">
                  <c:v>1923</c:v>
                </c:pt>
                <c:pt idx="173">
                  <c:v>1924</c:v>
                </c:pt>
                <c:pt idx="174">
                  <c:v>1925</c:v>
                </c:pt>
                <c:pt idx="175">
                  <c:v>1926</c:v>
                </c:pt>
                <c:pt idx="176">
                  <c:v>1927</c:v>
                </c:pt>
                <c:pt idx="177">
                  <c:v>1928</c:v>
                </c:pt>
                <c:pt idx="178">
                  <c:v>1929</c:v>
                </c:pt>
                <c:pt idx="179">
                  <c:v>1930</c:v>
                </c:pt>
                <c:pt idx="180">
                  <c:v>1931</c:v>
                </c:pt>
                <c:pt idx="181">
                  <c:v>1932</c:v>
                </c:pt>
                <c:pt idx="182">
                  <c:v>1933</c:v>
                </c:pt>
                <c:pt idx="183">
                  <c:v>1934</c:v>
                </c:pt>
                <c:pt idx="184">
                  <c:v>1935</c:v>
                </c:pt>
                <c:pt idx="185">
                  <c:v>1936</c:v>
                </c:pt>
                <c:pt idx="186">
                  <c:v>1937</c:v>
                </c:pt>
                <c:pt idx="187">
                  <c:v>1938</c:v>
                </c:pt>
                <c:pt idx="188">
                  <c:v>1939</c:v>
                </c:pt>
                <c:pt idx="189">
                  <c:v>1940</c:v>
                </c:pt>
                <c:pt idx="190">
                  <c:v>1941</c:v>
                </c:pt>
                <c:pt idx="191">
                  <c:v>1942</c:v>
                </c:pt>
                <c:pt idx="192">
                  <c:v>1943</c:v>
                </c:pt>
                <c:pt idx="193">
                  <c:v>1944</c:v>
                </c:pt>
                <c:pt idx="194">
                  <c:v>1945</c:v>
                </c:pt>
                <c:pt idx="195">
                  <c:v>1946</c:v>
                </c:pt>
                <c:pt idx="196">
                  <c:v>1947</c:v>
                </c:pt>
                <c:pt idx="197">
                  <c:v>1948</c:v>
                </c:pt>
                <c:pt idx="198">
                  <c:v>1949</c:v>
                </c:pt>
                <c:pt idx="199">
                  <c:v>1950</c:v>
                </c:pt>
                <c:pt idx="200">
                  <c:v>1951</c:v>
                </c:pt>
                <c:pt idx="201">
                  <c:v>1952</c:v>
                </c:pt>
                <c:pt idx="202">
                  <c:v>1953</c:v>
                </c:pt>
                <c:pt idx="203">
                  <c:v>1954</c:v>
                </c:pt>
                <c:pt idx="204">
                  <c:v>1955</c:v>
                </c:pt>
                <c:pt idx="205">
                  <c:v>1956</c:v>
                </c:pt>
                <c:pt idx="206">
                  <c:v>1957</c:v>
                </c:pt>
                <c:pt idx="207">
                  <c:v>1958</c:v>
                </c:pt>
                <c:pt idx="208">
                  <c:v>1959</c:v>
                </c:pt>
                <c:pt idx="209">
                  <c:v>1960</c:v>
                </c:pt>
                <c:pt idx="210">
                  <c:v>1961</c:v>
                </c:pt>
                <c:pt idx="211">
                  <c:v>1962</c:v>
                </c:pt>
                <c:pt idx="212">
                  <c:v>1963</c:v>
                </c:pt>
                <c:pt idx="213">
                  <c:v>1964</c:v>
                </c:pt>
                <c:pt idx="214">
                  <c:v>1965</c:v>
                </c:pt>
                <c:pt idx="215">
                  <c:v>1966</c:v>
                </c:pt>
                <c:pt idx="216">
                  <c:v>1967</c:v>
                </c:pt>
                <c:pt idx="217">
                  <c:v>1968</c:v>
                </c:pt>
                <c:pt idx="218">
                  <c:v>1969</c:v>
                </c:pt>
                <c:pt idx="219">
                  <c:v>1970</c:v>
                </c:pt>
                <c:pt idx="220">
                  <c:v>1971</c:v>
                </c:pt>
                <c:pt idx="221">
                  <c:v>1972</c:v>
                </c:pt>
                <c:pt idx="222">
                  <c:v>1973</c:v>
                </c:pt>
                <c:pt idx="223">
                  <c:v>1974</c:v>
                </c:pt>
                <c:pt idx="224">
                  <c:v>1975</c:v>
                </c:pt>
                <c:pt idx="225">
                  <c:v>1976</c:v>
                </c:pt>
                <c:pt idx="226">
                  <c:v>1977</c:v>
                </c:pt>
                <c:pt idx="227">
                  <c:v>1978</c:v>
                </c:pt>
                <c:pt idx="228">
                  <c:v>1979</c:v>
                </c:pt>
                <c:pt idx="229">
                  <c:v>1980</c:v>
                </c:pt>
                <c:pt idx="230">
                  <c:v>1981</c:v>
                </c:pt>
                <c:pt idx="231">
                  <c:v>1982</c:v>
                </c:pt>
                <c:pt idx="232">
                  <c:v>1983</c:v>
                </c:pt>
                <c:pt idx="233">
                  <c:v>1984</c:v>
                </c:pt>
                <c:pt idx="234">
                  <c:v>1985</c:v>
                </c:pt>
                <c:pt idx="235">
                  <c:v>1986</c:v>
                </c:pt>
                <c:pt idx="236">
                  <c:v>1987</c:v>
                </c:pt>
                <c:pt idx="237">
                  <c:v>1988</c:v>
                </c:pt>
                <c:pt idx="238">
                  <c:v>1989</c:v>
                </c:pt>
                <c:pt idx="239">
                  <c:v>1990</c:v>
                </c:pt>
                <c:pt idx="240">
                  <c:v>1991</c:v>
                </c:pt>
                <c:pt idx="241">
                  <c:v>1992</c:v>
                </c:pt>
                <c:pt idx="242">
                  <c:v>1993</c:v>
                </c:pt>
                <c:pt idx="243">
                  <c:v>1994</c:v>
                </c:pt>
                <c:pt idx="244">
                  <c:v>1995</c:v>
                </c:pt>
                <c:pt idx="245">
                  <c:v>1996</c:v>
                </c:pt>
                <c:pt idx="246">
                  <c:v>1997</c:v>
                </c:pt>
                <c:pt idx="247">
                  <c:v>1998</c:v>
                </c:pt>
                <c:pt idx="248">
                  <c:v>1999</c:v>
                </c:pt>
                <c:pt idx="249">
                  <c:v>2000</c:v>
                </c:pt>
                <c:pt idx="250">
                  <c:v>2001</c:v>
                </c:pt>
                <c:pt idx="251">
                  <c:v>2002</c:v>
                </c:pt>
                <c:pt idx="252">
                  <c:v>2003</c:v>
                </c:pt>
                <c:pt idx="253">
                  <c:v>2004</c:v>
                </c:pt>
                <c:pt idx="254">
                  <c:v>2005</c:v>
                </c:pt>
                <c:pt idx="255">
                  <c:v>2006</c:v>
                </c:pt>
                <c:pt idx="256">
                  <c:v>2007</c:v>
                </c:pt>
                <c:pt idx="257">
                  <c:v>2008</c:v>
                </c:pt>
                <c:pt idx="258">
                  <c:v>2009</c:v>
                </c:pt>
                <c:pt idx="259">
                  <c:v>2010</c:v>
                </c:pt>
                <c:pt idx="260">
                  <c:v>2011</c:v>
                </c:pt>
                <c:pt idx="261">
                  <c:v>2012</c:v>
                </c:pt>
                <c:pt idx="262">
                  <c:v>2013</c:v>
                </c:pt>
                <c:pt idx="263">
                  <c:v>2014</c:v>
                </c:pt>
              </c:numCache>
            </c:numRef>
          </c:xVal>
          <c:yVal>
            <c:numRef>
              <c:f>'CDIAC SUESS'!$G$6:$G$269</c:f>
              <c:numCache>
                <c:formatCode>0.000</c:formatCode>
                <c:ptCount val="264"/>
                <c:pt idx="0">
                  <c:v>1.4150943396226414E-3</c:v>
                </c:pt>
                <c:pt idx="1">
                  <c:v>1.4150943396226414E-3</c:v>
                </c:pt>
                <c:pt idx="2">
                  <c:v>1.4150943396226414E-3</c:v>
                </c:pt>
                <c:pt idx="3">
                  <c:v>1.4150943396226414E-3</c:v>
                </c:pt>
                <c:pt idx="4">
                  <c:v>1.4150943396226414E-3</c:v>
                </c:pt>
                <c:pt idx="5">
                  <c:v>1.4150943396226414E-3</c:v>
                </c:pt>
                <c:pt idx="6">
                  <c:v>1.4150943396226414E-3</c:v>
                </c:pt>
                <c:pt idx="7">
                  <c:v>1.4150943396226414E-3</c:v>
                </c:pt>
                <c:pt idx="8">
                  <c:v>1.4150943396226414E-3</c:v>
                </c:pt>
                <c:pt idx="9">
                  <c:v>1.4150943396226414E-3</c:v>
                </c:pt>
                <c:pt idx="10">
                  <c:v>1.4150943396226414E-3</c:v>
                </c:pt>
                <c:pt idx="11">
                  <c:v>1.4150943396226414E-3</c:v>
                </c:pt>
                <c:pt idx="12">
                  <c:v>1.4150943396226414E-3</c:v>
                </c:pt>
                <c:pt idx="13">
                  <c:v>1.4150943396226414E-3</c:v>
                </c:pt>
                <c:pt idx="14">
                  <c:v>1.4150943396226414E-3</c:v>
                </c:pt>
                <c:pt idx="15">
                  <c:v>1.4150943396226414E-3</c:v>
                </c:pt>
                <c:pt idx="16">
                  <c:v>1.4150943396226414E-3</c:v>
                </c:pt>
                <c:pt idx="17">
                  <c:v>1.4150943396226414E-3</c:v>
                </c:pt>
                <c:pt idx="18">
                  <c:v>1.4150943396226414E-3</c:v>
                </c:pt>
                <c:pt idx="19">
                  <c:v>1.4150943396226414E-3</c:v>
                </c:pt>
                <c:pt idx="20">
                  <c:v>1.8867924528301887E-3</c:v>
                </c:pt>
                <c:pt idx="21">
                  <c:v>1.8867924528301887E-3</c:v>
                </c:pt>
                <c:pt idx="22">
                  <c:v>1.8867924528301887E-3</c:v>
                </c:pt>
                <c:pt idx="23">
                  <c:v>1.8867924528301887E-3</c:v>
                </c:pt>
                <c:pt idx="24">
                  <c:v>1.8867924528301887E-3</c:v>
                </c:pt>
                <c:pt idx="25">
                  <c:v>1.8867924528301887E-3</c:v>
                </c:pt>
                <c:pt idx="26">
                  <c:v>1.8867924528301887E-3</c:v>
                </c:pt>
                <c:pt idx="27">
                  <c:v>1.8867924528301887E-3</c:v>
                </c:pt>
                <c:pt idx="28">
                  <c:v>1.8867924528301887E-3</c:v>
                </c:pt>
                <c:pt idx="29">
                  <c:v>1.8867924528301887E-3</c:v>
                </c:pt>
                <c:pt idx="30">
                  <c:v>2.3584905660377358E-3</c:v>
                </c:pt>
                <c:pt idx="31">
                  <c:v>2.3584905660377358E-3</c:v>
                </c:pt>
                <c:pt idx="32">
                  <c:v>2.3584905660377358E-3</c:v>
                </c:pt>
                <c:pt idx="33">
                  <c:v>2.3584905660377358E-3</c:v>
                </c:pt>
                <c:pt idx="34">
                  <c:v>2.3584905660377358E-3</c:v>
                </c:pt>
                <c:pt idx="35">
                  <c:v>2.3584905660377358E-3</c:v>
                </c:pt>
                <c:pt idx="36">
                  <c:v>2.3584905660377358E-3</c:v>
                </c:pt>
                <c:pt idx="37">
                  <c:v>2.3584905660377358E-3</c:v>
                </c:pt>
                <c:pt idx="38">
                  <c:v>2.3584905660377358E-3</c:v>
                </c:pt>
                <c:pt idx="39">
                  <c:v>2.3584905660377358E-3</c:v>
                </c:pt>
                <c:pt idx="40">
                  <c:v>2.8301886792452828E-3</c:v>
                </c:pt>
                <c:pt idx="41">
                  <c:v>2.8301886792452828E-3</c:v>
                </c:pt>
                <c:pt idx="42">
                  <c:v>2.8301886792452828E-3</c:v>
                </c:pt>
                <c:pt idx="43">
                  <c:v>2.8301886792452828E-3</c:v>
                </c:pt>
                <c:pt idx="44">
                  <c:v>2.8301886792452828E-3</c:v>
                </c:pt>
                <c:pt idx="45">
                  <c:v>2.8301886792452828E-3</c:v>
                </c:pt>
                <c:pt idx="46">
                  <c:v>3.3018867924528303E-3</c:v>
                </c:pt>
                <c:pt idx="47">
                  <c:v>3.3018867924528303E-3</c:v>
                </c:pt>
                <c:pt idx="48">
                  <c:v>3.3018867924528303E-3</c:v>
                </c:pt>
                <c:pt idx="49">
                  <c:v>3.7735849056603774E-3</c:v>
                </c:pt>
                <c:pt idx="50">
                  <c:v>3.7735849056603774E-3</c:v>
                </c:pt>
                <c:pt idx="51">
                  <c:v>4.7169811320754715E-3</c:v>
                </c:pt>
                <c:pt idx="52">
                  <c:v>4.2452830188679245E-3</c:v>
                </c:pt>
                <c:pt idx="53">
                  <c:v>4.2452830188679245E-3</c:v>
                </c:pt>
                <c:pt idx="54">
                  <c:v>4.2452830188679245E-3</c:v>
                </c:pt>
                <c:pt idx="55">
                  <c:v>4.7169811320754715E-3</c:v>
                </c:pt>
                <c:pt idx="56">
                  <c:v>4.7169811320754715E-3</c:v>
                </c:pt>
                <c:pt idx="57">
                  <c:v>4.7169811320754715E-3</c:v>
                </c:pt>
                <c:pt idx="58">
                  <c:v>4.7169811320754715E-3</c:v>
                </c:pt>
                <c:pt idx="59">
                  <c:v>4.7169811320754715E-3</c:v>
                </c:pt>
                <c:pt idx="60">
                  <c:v>5.1886792452830186E-3</c:v>
                </c:pt>
                <c:pt idx="61">
                  <c:v>5.1886792452830186E-3</c:v>
                </c:pt>
                <c:pt idx="62">
                  <c:v>5.1886792452830186E-3</c:v>
                </c:pt>
                <c:pt idx="63">
                  <c:v>5.1886792452830186E-3</c:v>
                </c:pt>
                <c:pt idx="64">
                  <c:v>5.6603773584905656E-3</c:v>
                </c:pt>
                <c:pt idx="65">
                  <c:v>6.1320754716981136E-3</c:v>
                </c:pt>
                <c:pt idx="66">
                  <c:v>6.6037735849056606E-3</c:v>
                </c:pt>
                <c:pt idx="67">
                  <c:v>6.6037735849056606E-3</c:v>
                </c:pt>
                <c:pt idx="68">
                  <c:v>6.6037735849056606E-3</c:v>
                </c:pt>
                <c:pt idx="69">
                  <c:v>6.6037735849056606E-3</c:v>
                </c:pt>
                <c:pt idx="70">
                  <c:v>6.6037735849056606E-3</c:v>
                </c:pt>
                <c:pt idx="71">
                  <c:v>7.0754716981132077E-3</c:v>
                </c:pt>
                <c:pt idx="72">
                  <c:v>7.5471698113207548E-3</c:v>
                </c:pt>
                <c:pt idx="73">
                  <c:v>7.5471698113207548E-3</c:v>
                </c:pt>
                <c:pt idx="74">
                  <c:v>8.0188679245283018E-3</c:v>
                </c:pt>
                <c:pt idx="75">
                  <c:v>8.0188679245283018E-3</c:v>
                </c:pt>
                <c:pt idx="76">
                  <c:v>8.4905660377358489E-3</c:v>
                </c:pt>
                <c:pt idx="77">
                  <c:v>8.4905660377358489E-3</c:v>
                </c:pt>
                <c:pt idx="78">
                  <c:v>8.4905660377358489E-3</c:v>
                </c:pt>
                <c:pt idx="79">
                  <c:v>1.1320754716981131E-2</c:v>
                </c:pt>
                <c:pt idx="80">
                  <c:v>1.0849056603773584E-2</c:v>
                </c:pt>
                <c:pt idx="81">
                  <c:v>1.0849056603773584E-2</c:v>
                </c:pt>
                <c:pt idx="82">
                  <c:v>1.1320754716981131E-2</c:v>
                </c:pt>
                <c:pt idx="83">
                  <c:v>1.1320754716981131E-2</c:v>
                </c:pt>
                <c:pt idx="84">
                  <c:v>1.179245283018868E-2</c:v>
                </c:pt>
                <c:pt idx="85">
                  <c:v>1.3679245283018868E-2</c:v>
                </c:pt>
                <c:pt idx="86">
                  <c:v>1.3679245283018868E-2</c:v>
                </c:pt>
                <c:pt idx="87">
                  <c:v>1.4150943396226415E-2</c:v>
                </c:pt>
                <c:pt idx="88">
                  <c:v>1.4622641509433962E-2</c:v>
                </c:pt>
                <c:pt idx="89">
                  <c:v>1.5566037735849057E-2</c:v>
                </c:pt>
                <c:pt idx="90">
                  <c:v>1.6037735849056604E-2</c:v>
                </c:pt>
                <c:pt idx="91">
                  <c:v>1.6981132075471698E-2</c:v>
                </c:pt>
                <c:pt idx="92">
                  <c:v>1.7452830188679245E-2</c:v>
                </c:pt>
                <c:pt idx="93">
                  <c:v>1.8396226415094339E-2</c:v>
                </c:pt>
                <c:pt idx="94">
                  <c:v>2.0283018867924527E-2</c:v>
                </c:pt>
                <c:pt idx="95">
                  <c:v>2.0283018867924527E-2</c:v>
                </c:pt>
                <c:pt idx="96">
                  <c:v>2.1698113207547168E-2</c:v>
                </c:pt>
                <c:pt idx="97">
                  <c:v>2.2169811320754716E-2</c:v>
                </c:pt>
                <c:pt idx="98">
                  <c:v>2.358490566037736E-2</c:v>
                </c:pt>
                <c:pt idx="99">
                  <c:v>2.5471698113207548E-2</c:v>
                </c:pt>
                <c:pt idx="100">
                  <c:v>2.5471698113207548E-2</c:v>
                </c:pt>
                <c:pt idx="101">
                  <c:v>2.688679245283019E-2</c:v>
                </c:pt>
                <c:pt idx="102">
                  <c:v>2.7830188679245284E-2</c:v>
                </c:pt>
                <c:pt idx="103">
                  <c:v>3.2547169811320754E-2</c:v>
                </c:pt>
                <c:pt idx="104">
                  <c:v>3.3490566037735849E-2</c:v>
                </c:pt>
                <c:pt idx="105">
                  <c:v>3.5849056603773584E-2</c:v>
                </c:pt>
                <c:pt idx="106">
                  <c:v>3.6320754716981131E-2</c:v>
                </c:pt>
                <c:pt idx="107">
                  <c:v>3.6792452830188678E-2</c:v>
                </c:pt>
                <c:pt idx="108">
                  <c:v>3.9150943396226413E-2</c:v>
                </c:pt>
                <c:pt idx="109">
                  <c:v>4.292452830188679E-2</c:v>
                </c:pt>
                <c:pt idx="110">
                  <c:v>4.4811320754716978E-2</c:v>
                </c:pt>
                <c:pt idx="111">
                  <c:v>4.5754716981132072E-2</c:v>
                </c:pt>
                <c:pt idx="112">
                  <c:v>4.9056603773584909E-2</c:v>
                </c:pt>
                <c:pt idx="113">
                  <c:v>5.2830188679245285E-2</c:v>
                </c:pt>
                <c:pt idx="114">
                  <c:v>5.6132075471698115E-2</c:v>
                </c:pt>
                <c:pt idx="115">
                  <c:v>5.7547169811320756E-2</c:v>
                </c:pt>
                <c:pt idx="116">
                  <c:v>6.1320754716981132E-2</c:v>
                </c:pt>
                <c:pt idx="117">
                  <c:v>6.3679245283018868E-2</c:v>
                </c:pt>
                <c:pt idx="118">
                  <c:v>6.6981132075471697E-2</c:v>
                </c:pt>
                <c:pt idx="119">
                  <c:v>6.9339622641509432E-2</c:v>
                </c:pt>
                <c:pt idx="120">
                  <c:v>7.3584905660377356E-2</c:v>
                </c:pt>
                <c:pt idx="121">
                  <c:v>8.1603773584905656E-2</c:v>
                </c:pt>
                <c:pt idx="122">
                  <c:v>8.6792452830188674E-2</c:v>
                </c:pt>
                <c:pt idx="123">
                  <c:v>8.2075471698113203E-2</c:v>
                </c:pt>
                <c:pt idx="124">
                  <c:v>8.8679245283018862E-2</c:v>
                </c:pt>
                <c:pt idx="125">
                  <c:v>9.0094339622641503E-2</c:v>
                </c:pt>
                <c:pt idx="126">
                  <c:v>9.1509433962264145E-2</c:v>
                </c:pt>
                <c:pt idx="127">
                  <c:v>9.2452830188679239E-2</c:v>
                </c:pt>
                <c:pt idx="128">
                  <c:v>9.9056603773584911E-2</c:v>
                </c:pt>
                <c:pt idx="129">
                  <c:v>0.11132075471698114</c:v>
                </c:pt>
                <c:pt idx="130">
                  <c:v>0.11462264150943396</c:v>
                </c:pt>
                <c:pt idx="131">
                  <c:v>0.12075471698113208</c:v>
                </c:pt>
                <c:pt idx="132">
                  <c:v>0.12830188679245283</c:v>
                </c:pt>
                <c:pt idx="133">
                  <c:v>0.12971698113207547</c:v>
                </c:pt>
                <c:pt idx="134">
                  <c:v>0.13066037735849056</c:v>
                </c:pt>
                <c:pt idx="135">
                  <c:v>0.13254716981132075</c:v>
                </c:pt>
                <c:pt idx="136">
                  <c:v>0.13915094339622641</c:v>
                </c:pt>
                <c:pt idx="137">
                  <c:v>0.15424528301886792</c:v>
                </c:pt>
                <c:pt idx="138">
                  <c:v>0.15424528301886792</c:v>
                </c:pt>
                <c:pt idx="139">
                  <c:v>0.16792452830188678</c:v>
                </c:pt>
                <c:pt idx="140">
                  <c:v>0.17547169811320754</c:v>
                </c:pt>
                <c:pt idx="141">
                  <c:v>0.17641509433962263</c:v>
                </c:pt>
                <c:pt idx="142">
                  <c:v>0.17452830188679244</c:v>
                </c:pt>
                <c:pt idx="143">
                  <c:v>0.18066037735849055</c:v>
                </c:pt>
                <c:pt idx="144">
                  <c:v>0.19150943396226416</c:v>
                </c:pt>
                <c:pt idx="145">
                  <c:v>0.19764150943396228</c:v>
                </c:pt>
                <c:pt idx="146">
                  <c:v>0.20754716981132076</c:v>
                </c:pt>
                <c:pt idx="147">
                  <c:v>0.21933962264150944</c:v>
                </c:pt>
                <c:pt idx="148">
                  <c:v>0.23915094339622642</c:v>
                </c:pt>
                <c:pt idx="149">
                  <c:v>0.25188679245283019</c:v>
                </c:pt>
                <c:pt idx="150">
                  <c:v>0.26037735849056604</c:v>
                </c:pt>
                <c:pt idx="151">
                  <c:v>0.26698113207547169</c:v>
                </c:pt>
                <c:pt idx="152">
                  <c:v>0.29103773584905662</c:v>
                </c:pt>
                <c:pt idx="153">
                  <c:v>0.29433962264150942</c:v>
                </c:pt>
                <c:pt idx="154">
                  <c:v>0.31273584905660379</c:v>
                </c:pt>
                <c:pt idx="155">
                  <c:v>0.33349056603773586</c:v>
                </c:pt>
                <c:pt idx="156">
                  <c:v>0.36981132075471695</c:v>
                </c:pt>
                <c:pt idx="157">
                  <c:v>0.35377358490566035</c:v>
                </c:pt>
                <c:pt idx="158">
                  <c:v>0.37028301886792453</c:v>
                </c:pt>
                <c:pt idx="159">
                  <c:v>0.38632075471698113</c:v>
                </c:pt>
                <c:pt idx="160">
                  <c:v>0.39433962264150946</c:v>
                </c:pt>
                <c:pt idx="161">
                  <c:v>0.41462264150943395</c:v>
                </c:pt>
                <c:pt idx="162">
                  <c:v>0.44481132075471697</c:v>
                </c:pt>
                <c:pt idx="163">
                  <c:v>0.40094339622641512</c:v>
                </c:pt>
                <c:pt idx="164">
                  <c:v>0.39528301886792455</c:v>
                </c:pt>
                <c:pt idx="165">
                  <c:v>0.42499999999999999</c:v>
                </c:pt>
                <c:pt idx="166">
                  <c:v>0.45047169811320753</c:v>
                </c:pt>
                <c:pt idx="167">
                  <c:v>0.44150943396226416</c:v>
                </c:pt>
                <c:pt idx="168">
                  <c:v>0.38018867924528305</c:v>
                </c:pt>
                <c:pt idx="169">
                  <c:v>0.43962264150943398</c:v>
                </c:pt>
                <c:pt idx="170">
                  <c:v>0.37877358490566038</c:v>
                </c:pt>
                <c:pt idx="171">
                  <c:v>0.39858490566037735</c:v>
                </c:pt>
                <c:pt idx="172">
                  <c:v>0.45754716981132076</c:v>
                </c:pt>
                <c:pt idx="173">
                  <c:v>0.45424528301886791</c:v>
                </c:pt>
                <c:pt idx="174">
                  <c:v>0.45990566037735847</c:v>
                </c:pt>
                <c:pt idx="175">
                  <c:v>0.46367924528301885</c:v>
                </c:pt>
                <c:pt idx="176">
                  <c:v>0.50094339622641515</c:v>
                </c:pt>
                <c:pt idx="177">
                  <c:v>0.50235849056603776</c:v>
                </c:pt>
                <c:pt idx="178">
                  <c:v>0.54009433962264153</c:v>
                </c:pt>
                <c:pt idx="179">
                  <c:v>0.49669811320754714</c:v>
                </c:pt>
                <c:pt idx="180">
                  <c:v>0.44339622641509435</c:v>
                </c:pt>
                <c:pt idx="181">
                  <c:v>0.39952830188679245</c:v>
                </c:pt>
                <c:pt idx="182">
                  <c:v>0.42122641509433961</c:v>
                </c:pt>
                <c:pt idx="183">
                  <c:v>0.45896226415094338</c:v>
                </c:pt>
                <c:pt idx="184">
                  <c:v>0.48443396226415092</c:v>
                </c:pt>
                <c:pt idx="185">
                  <c:v>0.53301886792452835</c:v>
                </c:pt>
                <c:pt idx="186">
                  <c:v>0.57028301886792454</c:v>
                </c:pt>
                <c:pt idx="187">
                  <c:v>0.53867924528301891</c:v>
                </c:pt>
                <c:pt idx="188">
                  <c:v>0.56226415094339621</c:v>
                </c:pt>
                <c:pt idx="189">
                  <c:v>0.61273584905660372</c:v>
                </c:pt>
                <c:pt idx="190">
                  <c:v>0.62924528301886795</c:v>
                </c:pt>
                <c:pt idx="191">
                  <c:v>0.63301886792452833</c:v>
                </c:pt>
                <c:pt idx="192">
                  <c:v>0.65613207547169816</c:v>
                </c:pt>
                <c:pt idx="193">
                  <c:v>0.65235849056603779</c:v>
                </c:pt>
                <c:pt idx="194">
                  <c:v>0.54716981132075471</c:v>
                </c:pt>
                <c:pt idx="195">
                  <c:v>0.58396226415094343</c:v>
                </c:pt>
                <c:pt idx="196">
                  <c:v>0.65660377358490563</c:v>
                </c:pt>
                <c:pt idx="197">
                  <c:v>0.69292452830188678</c:v>
                </c:pt>
                <c:pt idx="198">
                  <c:v>0.66933962264150948</c:v>
                </c:pt>
                <c:pt idx="199">
                  <c:v>0.76886792452830188</c:v>
                </c:pt>
                <c:pt idx="200">
                  <c:v>0.83349056603773586</c:v>
                </c:pt>
                <c:pt idx="201">
                  <c:v>0.84669811320754718</c:v>
                </c:pt>
                <c:pt idx="202">
                  <c:v>0.86839622641509429</c:v>
                </c:pt>
                <c:pt idx="203">
                  <c:v>0.87971698113207553</c:v>
                </c:pt>
                <c:pt idx="204">
                  <c:v>0.96320754716981127</c:v>
                </c:pt>
                <c:pt idx="205">
                  <c:v>1.0268867924528302</c:v>
                </c:pt>
                <c:pt idx="206">
                  <c:v>1.070754716981132</c:v>
                </c:pt>
                <c:pt idx="207">
                  <c:v>1.0990566037735849</c:v>
                </c:pt>
                <c:pt idx="208">
                  <c:v>1.1575471698113207</c:v>
                </c:pt>
                <c:pt idx="209">
                  <c:v>1.2117924528301887</c:v>
                </c:pt>
                <c:pt idx="210">
                  <c:v>1.2169811320754718</c:v>
                </c:pt>
                <c:pt idx="211">
                  <c:v>1.2669811320754718</c:v>
                </c:pt>
                <c:pt idx="212">
                  <c:v>1.3363207547169811</c:v>
                </c:pt>
                <c:pt idx="213">
                  <c:v>1.4127358490566038</c:v>
                </c:pt>
                <c:pt idx="214">
                  <c:v>1.4764150943396226</c:v>
                </c:pt>
                <c:pt idx="215">
                  <c:v>1.5509433962264152</c:v>
                </c:pt>
                <c:pt idx="216">
                  <c:v>1.6004716981132074</c:v>
                </c:pt>
                <c:pt idx="217">
                  <c:v>1.6820754716981132</c:v>
                </c:pt>
                <c:pt idx="218">
                  <c:v>1.7830188679245282</c:v>
                </c:pt>
                <c:pt idx="219">
                  <c:v>1.9117924528301886</c:v>
                </c:pt>
                <c:pt idx="220">
                  <c:v>1.9849056603773585</c:v>
                </c:pt>
                <c:pt idx="221">
                  <c:v>2.0641509433962266</c:v>
                </c:pt>
                <c:pt idx="222">
                  <c:v>2.1764150943396228</c:v>
                </c:pt>
                <c:pt idx="223">
                  <c:v>2.1806603773584907</c:v>
                </c:pt>
                <c:pt idx="224">
                  <c:v>2.1679245283018869</c:v>
                </c:pt>
                <c:pt idx="225">
                  <c:v>2.2943396226415094</c:v>
                </c:pt>
                <c:pt idx="226">
                  <c:v>2.3660377358490567</c:v>
                </c:pt>
                <c:pt idx="227">
                  <c:v>2.3933962264150943</c:v>
                </c:pt>
                <c:pt idx="228">
                  <c:v>2.5268867924528302</c:v>
                </c:pt>
                <c:pt idx="229">
                  <c:v>2.5004716981132074</c:v>
                </c:pt>
                <c:pt idx="230">
                  <c:v>2.4235849056603773</c:v>
                </c:pt>
                <c:pt idx="231">
                  <c:v>2.4028301886792454</c:v>
                </c:pt>
                <c:pt idx="232">
                  <c:v>2.3938679245283021</c:v>
                </c:pt>
                <c:pt idx="233">
                  <c:v>2.4801886792452832</c:v>
                </c:pt>
                <c:pt idx="234">
                  <c:v>2.5551886792452829</c:v>
                </c:pt>
                <c:pt idx="235">
                  <c:v>2.6334905660377359</c:v>
                </c:pt>
                <c:pt idx="236">
                  <c:v>2.7004716981132075</c:v>
                </c:pt>
                <c:pt idx="237">
                  <c:v>2.8</c:v>
                </c:pt>
                <c:pt idx="238">
                  <c:v>2.861320754716981</c:v>
                </c:pt>
                <c:pt idx="239">
                  <c:v>2.8650943396226416</c:v>
                </c:pt>
                <c:pt idx="240">
                  <c:v>2.8971698113207549</c:v>
                </c:pt>
                <c:pt idx="241">
                  <c:v>2.8669811320754719</c:v>
                </c:pt>
                <c:pt idx="242">
                  <c:v>2.8632075471698113</c:v>
                </c:pt>
                <c:pt idx="243">
                  <c:v>2.9122641509433964</c:v>
                </c:pt>
                <c:pt idx="244">
                  <c:v>2.9740566037735849</c:v>
                </c:pt>
                <c:pt idx="245">
                  <c:v>3.0415094339622644</c:v>
                </c:pt>
                <c:pt idx="246">
                  <c:v>3.0924528301886793</c:v>
                </c:pt>
                <c:pt idx="247">
                  <c:v>3.1018867924528304</c:v>
                </c:pt>
                <c:pt idx="248">
                  <c:v>3.094811320754717</c:v>
                </c:pt>
                <c:pt idx="249">
                  <c:v>3.175943396226415</c:v>
                </c:pt>
                <c:pt idx="250">
                  <c:v>3.2514150943396225</c:v>
                </c:pt>
                <c:pt idx="251">
                  <c:v>3.2990566037735851</c:v>
                </c:pt>
                <c:pt idx="252">
                  <c:v>3.479245283018868</c:v>
                </c:pt>
                <c:pt idx="253">
                  <c:v>3.6523584905660376</c:v>
                </c:pt>
                <c:pt idx="254">
                  <c:v>3.7933962264150942</c:v>
                </c:pt>
                <c:pt idx="255">
                  <c:v>3.9320754716981132</c:v>
                </c:pt>
                <c:pt idx="256">
                  <c:v>4.0108490566037736</c:v>
                </c:pt>
                <c:pt idx="257">
                  <c:v>4.1396226415094342</c:v>
                </c:pt>
                <c:pt idx="258">
                  <c:v>4.1023584905660373</c:v>
                </c:pt>
                <c:pt idx="259">
                  <c:v>4.3056603773584907</c:v>
                </c:pt>
                <c:pt idx="260">
                  <c:v>4.4825471698113208</c:v>
                </c:pt>
                <c:pt idx="261">
                  <c:v>4.5627358490566037</c:v>
                </c:pt>
                <c:pt idx="262">
                  <c:v>4.6099056603773585</c:v>
                </c:pt>
                <c:pt idx="263">
                  <c:v>4.6485849056603774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575296"/>
        <c:axId val="143575872"/>
      </c:scatterChart>
      <c:valAx>
        <c:axId val="143575296"/>
        <c:scaling>
          <c:orientation val="minMax"/>
          <c:max val="2000"/>
          <c:min val="175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3575872"/>
        <c:crosses val="autoZero"/>
        <c:crossBetween val="midCat"/>
      </c:valAx>
      <c:valAx>
        <c:axId val="143575872"/>
        <c:scaling>
          <c:orientation val="minMax"/>
          <c:max val="3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3575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210983955395421"/>
          <c:y val="0.14622871521225136"/>
          <c:w val="0.26694943057965231"/>
          <c:h val="0.34760135354981458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600" b="1"/>
          </a:pPr>
          <a:endParaRPr lang="fr-FR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>
                <a:latin typeface="Arial" pitchFamily="34" charset="0"/>
                <a:cs typeface="Arial" pitchFamily="34" charset="0"/>
              </a:defRPr>
            </a:pPr>
            <a:r>
              <a:rPr lang="fr-FR" sz="2800">
                <a:latin typeface="Arial" pitchFamily="34" charset="0"/>
                <a:cs typeface="Arial" pitchFamily="34" charset="0"/>
              </a:rPr>
              <a:t>Emissions de CO</a:t>
            </a:r>
            <a:r>
              <a:rPr lang="fr-FR" sz="2000">
                <a:latin typeface="Arial" pitchFamily="34" charset="0"/>
                <a:cs typeface="Arial" pitchFamily="34" charset="0"/>
              </a:rPr>
              <a:t>2</a:t>
            </a:r>
            <a:r>
              <a:rPr lang="fr-FR" sz="2800">
                <a:latin typeface="Arial" pitchFamily="34" charset="0"/>
                <a:cs typeface="Arial" pitchFamily="34" charset="0"/>
              </a:rPr>
              <a:t> anthropique selon CDIAC</a:t>
            </a:r>
            <a:br>
              <a:rPr lang="fr-FR" sz="2800">
                <a:latin typeface="Arial" pitchFamily="34" charset="0"/>
                <a:cs typeface="Arial" pitchFamily="34" charset="0"/>
              </a:rPr>
            </a:br>
            <a:r>
              <a:rPr lang="fr-FR" sz="1800">
                <a:solidFill>
                  <a:srgbClr val="0070C0"/>
                </a:solidFill>
                <a:latin typeface="Arial" pitchFamily="34" charset="0"/>
                <a:cs typeface="Arial" pitchFamily="34" charset="0"/>
              </a:rPr>
              <a:t>https://cdiac.ess-dive.lbl.gov/ftp/ndp030/global.1751_2014.</a:t>
            </a:r>
            <a:endParaRPr lang="fr-FR" sz="3200">
              <a:solidFill>
                <a:srgbClr val="0070C0"/>
              </a:solidFill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10286917205215262"/>
          <c:y val="7.5636821992995668E-3"/>
        </c:manualLayout>
      </c:layout>
      <c:overlay val="1"/>
      <c:spPr>
        <a:solidFill>
          <a:schemeClr val="bg2"/>
        </a:solidFill>
      </c:spPr>
    </c:title>
    <c:autoTitleDeleted val="0"/>
    <c:plotArea>
      <c:layout>
        <c:manualLayout>
          <c:layoutTarget val="inner"/>
          <c:xMode val="edge"/>
          <c:yMode val="edge"/>
          <c:x val="4.3632674145747195E-2"/>
          <c:y val="1.9716026015927063E-2"/>
          <c:w val="0.9038457422288535"/>
          <c:h val="0.9057353438065664"/>
        </c:manualLayout>
      </c:layout>
      <c:scatterChart>
        <c:scatterStyle val="smoothMarker"/>
        <c:varyColors val="0"/>
        <c:ser>
          <c:idx val="3"/>
          <c:order val="0"/>
          <c:tx>
            <c:strRef>
              <c:f>'CDIAC SUESS'!$D$5</c:f>
              <c:strCache>
                <c:ptCount val="1"/>
                <c:pt idx="0">
                  <c:v> Cumul (ppm)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'CDIAC SUESS'!$A$6:$A$269</c:f>
              <c:numCache>
                <c:formatCode>General</c:formatCode>
                <c:ptCount val="264"/>
                <c:pt idx="0">
                  <c:v>1751</c:v>
                </c:pt>
                <c:pt idx="1">
                  <c:v>1752</c:v>
                </c:pt>
                <c:pt idx="2">
                  <c:v>1753</c:v>
                </c:pt>
                <c:pt idx="3">
                  <c:v>1754</c:v>
                </c:pt>
                <c:pt idx="4">
                  <c:v>1755</c:v>
                </c:pt>
                <c:pt idx="5">
                  <c:v>1756</c:v>
                </c:pt>
                <c:pt idx="6">
                  <c:v>1757</c:v>
                </c:pt>
                <c:pt idx="7">
                  <c:v>1758</c:v>
                </c:pt>
                <c:pt idx="8">
                  <c:v>1759</c:v>
                </c:pt>
                <c:pt idx="9">
                  <c:v>1760</c:v>
                </c:pt>
                <c:pt idx="10">
                  <c:v>1761</c:v>
                </c:pt>
                <c:pt idx="11">
                  <c:v>1762</c:v>
                </c:pt>
                <c:pt idx="12">
                  <c:v>1763</c:v>
                </c:pt>
                <c:pt idx="13">
                  <c:v>1764</c:v>
                </c:pt>
                <c:pt idx="14">
                  <c:v>1765</c:v>
                </c:pt>
                <c:pt idx="15">
                  <c:v>1766</c:v>
                </c:pt>
                <c:pt idx="16">
                  <c:v>1767</c:v>
                </c:pt>
                <c:pt idx="17">
                  <c:v>1768</c:v>
                </c:pt>
                <c:pt idx="18">
                  <c:v>1769</c:v>
                </c:pt>
                <c:pt idx="19">
                  <c:v>1770</c:v>
                </c:pt>
                <c:pt idx="20">
                  <c:v>1771</c:v>
                </c:pt>
                <c:pt idx="21">
                  <c:v>1772</c:v>
                </c:pt>
                <c:pt idx="22">
                  <c:v>1773</c:v>
                </c:pt>
                <c:pt idx="23">
                  <c:v>1774</c:v>
                </c:pt>
                <c:pt idx="24">
                  <c:v>1775</c:v>
                </c:pt>
                <c:pt idx="25">
                  <c:v>1776</c:v>
                </c:pt>
                <c:pt idx="26">
                  <c:v>1777</c:v>
                </c:pt>
                <c:pt idx="27">
                  <c:v>1778</c:v>
                </c:pt>
                <c:pt idx="28">
                  <c:v>1779</c:v>
                </c:pt>
                <c:pt idx="29">
                  <c:v>1780</c:v>
                </c:pt>
                <c:pt idx="30">
                  <c:v>1781</c:v>
                </c:pt>
                <c:pt idx="31">
                  <c:v>1782</c:v>
                </c:pt>
                <c:pt idx="32">
                  <c:v>1783</c:v>
                </c:pt>
                <c:pt idx="33">
                  <c:v>1784</c:v>
                </c:pt>
                <c:pt idx="34">
                  <c:v>1785</c:v>
                </c:pt>
                <c:pt idx="35">
                  <c:v>1786</c:v>
                </c:pt>
                <c:pt idx="36">
                  <c:v>1787</c:v>
                </c:pt>
                <c:pt idx="37">
                  <c:v>1788</c:v>
                </c:pt>
                <c:pt idx="38">
                  <c:v>1789</c:v>
                </c:pt>
                <c:pt idx="39">
                  <c:v>1790</c:v>
                </c:pt>
                <c:pt idx="40">
                  <c:v>1791</c:v>
                </c:pt>
                <c:pt idx="41">
                  <c:v>1792</c:v>
                </c:pt>
                <c:pt idx="42">
                  <c:v>1793</c:v>
                </c:pt>
                <c:pt idx="43">
                  <c:v>1794</c:v>
                </c:pt>
                <c:pt idx="44">
                  <c:v>1795</c:v>
                </c:pt>
                <c:pt idx="45">
                  <c:v>1796</c:v>
                </c:pt>
                <c:pt idx="46">
                  <c:v>1797</c:v>
                </c:pt>
                <c:pt idx="47">
                  <c:v>1798</c:v>
                </c:pt>
                <c:pt idx="48">
                  <c:v>1799</c:v>
                </c:pt>
                <c:pt idx="49">
                  <c:v>1800</c:v>
                </c:pt>
                <c:pt idx="50">
                  <c:v>1801</c:v>
                </c:pt>
                <c:pt idx="51">
                  <c:v>1802</c:v>
                </c:pt>
                <c:pt idx="52">
                  <c:v>1803</c:v>
                </c:pt>
                <c:pt idx="53">
                  <c:v>1804</c:v>
                </c:pt>
                <c:pt idx="54">
                  <c:v>1805</c:v>
                </c:pt>
                <c:pt idx="55">
                  <c:v>1806</c:v>
                </c:pt>
                <c:pt idx="56">
                  <c:v>1807</c:v>
                </c:pt>
                <c:pt idx="57">
                  <c:v>1808</c:v>
                </c:pt>
                <c:pt idx="58">
                  <c:v>1809</c:v>
                </c:pt>
                <c:pt idx="59">
                  <c:v>1810</c:v>
                </c:pt>
                <c:pt idx="60">
                  <c:v>1811</c:v>
                </c:pt>
                <c:pt idx="61">
                  <c:v>1812</c:v>
                </c:pt>
                <c:pt idx="62">
                  <c:v>1813</c:v>
                </c:pt>
                <c:pt idx="63">
                  <c:v>1814</c:v>
                </c:pt>
                <c:pt idx="64">
                  <c:v>1815</c:v>
                </c:pt>
                <c:pt idx="65">
                  <c:v>1816</c:v>
                </c:pt>
                <c:pt idx="66">
                  <c:v>1817</c:v>
                </c:pt>
                <c:pt idx="67">
                  <c:v>1818</c:v>
                </c:pt>
                <c:pt idx="68">
                  <c:v>1819</c:v>
                </c:pt>
                <c:pt idx="69">
                  <c:v>1820</c:v>
                </c:pt>
                <c:pt idx="70">
                  <c:v>1821</c:v>
                </c:pt>
                <c:pt idx="71">
                  <c:v>1822</c:v>
                </c:pt>
                <c:pt idx="72">
                  <c:v>1823</c:v>
                </c:pt>
                <c:pt idx="73">
                  <c:v>1824</c:v>
                </c:pt>
                <c:pt idx="74">
                  <c:v>1825</c:v>
                </c:pt>
                <c:pt idx="75">
                  <c:v>1826</c:v>
                </c:pt>
                <c:pt idx="76">
                  <c:v>1827</c:v>
                </c:pt>
                <c:pt idx="77">
                  <c:v>1828</c:v>
                </c:pt>
                <c:pt idx="78">
                  <c:v>1829</c:v>
                </c:pt>
                <c:pt idx="79">
                  <c:v>1830</c:v>
                </c:pt>
                <c:pt idx="80">
                  <c:v>1831</c:v>
                </c:pt>
                <c:pt idx="81">
                  <c:v>1832</c:v>
                </c:pt>
                <c:pt idx="82">
                  <c:v>1833</c:v>
                </c:pt>
                <c:pt idx="83">
                  <c:v>1834</c:v>
                </c:pt>
                <c:pt idx="84">
                  <c:v>1835</c:v>
                </c:pt>
                <c:pt idx="85">
                  <c:v>1836</c:v>
                </c:pt>
                <c:pt idx="86">
                  <c:v>1837</c:v>
                </c:pt>
                <c:pt idx="87">
                  <c:v>1838</c:v>
                </c:pt>
                <c:pt idx="88">
                  <c:v>1839</c:v>
                </c:pt>
                <c:pt idx="89">
                  <c:v>1840</c:v>
                </c:pt>
                <c:pt idx="90">
                  <c:v>1841</c:v>
                </c:pt>
                <c:pt idx="91">
                  <c:v>1842</c:v>
                </c:pt>
                <c:pt idx="92">
                  <c:v>1843</c:v>
                </c:pt>
                <c:pt idx="93">
                  <c:v>1844</c:v>
                </c:pt>
                <c:pt idx="94">
                  <c:v>1845</c:v>
                </c:pt>
                <c:pt idx="95">
                  <c:v>1846</c:v>
                </c:pt>
                <c:pt idx="96">
                  <c:v>1847</c:v>
                </c:pt>
                <c:pt idx="97">
                  <c:v>1848</c:v>
                </c:pt>
                <c:pt idx="98">
                  <c:v>1849</c:v>
                </c:pt>
                <c:pt idx="99">
                  <c:v>1850</c:v>
                </c:pt>
                <c:pt idx="100">
                  <c:v>1851</c:v>
                </c:pt>
                <c:pt idx="101">
                  <c:v>1852</c:v>
                </c:pt>
                <c:pt idx="102">
                  <c:v>1853</c:v>
                </c:pt>
                <c:pt idx="103">
                  <c:v>1854</c:v>
                </c:pt>
                <c:pt idx="104">
                  <c:v>1855</c:v>
                </c:pt>
                <c:pt idx="105">
                  <c:v>1856</c:v>
                </c:pt>
                <c:pt idx="106">
                  <c:v>1857</c:v>
                </c:pt>
                <c:pt idx="107">
                  <c:v>1858</c:v>
                </c:pt>
                <c:pt idx="108">
                  <c:v>1859</c:v>
                </c:pt>
                <c:pt idx="109">
                  <c:v>1860</c:v>
                </c:pt>
                <c:pt idx="110">
                  <c:v>1861</c:v>
                </c:pt>
                <c:pt idx="111">
                  <c:v>1862</c:v>
                </c:pt>
                <c:pt idx="112">
                  <c:v>1863</c:v>
                </c:pt>
                <c:pt idx="113">
                  <c:v>1864</c:v>
                </c:pt>
                <c:pt idx="114">
                  <c:v>1865</c:v>
                </c:pt>
                <c:pt idx="115">
                  <c:v>1866</c:v>
                </c:pt>
                <c:pt idx="116">
                  <c:v>1867</c:v>
                </c:pt>
                <c:pt idx="117">
                  <c:v>1868</c:v>
                </c:pt>
                <c:pt idx="118">
                  <c:v>1869</c:v>
                </c:pt>
                <c:pt idx="119">
                  <c:v>1870</c:v>
                </c:pt>
                <c:pt idx="120">
                  <c:v>1871</c:v>
                </c:pt>
                <c:pt idx="121">
                  <c:v>1872</c:v>
                </c:pt>
                <c:pt idx="122">
                  <c:v>1873</c:v>
                </c:pt>
                <c:pt idx="123">
                  <c:v>1874</c:v>
                </c:pt>
                <c:pt idx="124">
                  <c:v>1875</c:v>
                </c:pt>
                <c:pt idx="125">
                  <c:v>1876</c:v>
                </c:pt>
                <c:pt idx="126">
                  <c:v>1877</c:v>
                </c:pt>
                <c:pt idx="127">
                  <c:v>1878</c:v>
                </c:pt>
                <c:pt idx="128">
                  <c:v>1879</c:v>
                </c:pt>
                <c:pt idx="129">
                  <c:v>1880</c:v>
                </c:pt>
                <c:pt idx="130">
                  <c:v>1881</c:v>
                </c:pt>
                <c:pt idx="131">
                  <c:v>1882</c:v>
                </c:pt>
                <c:pt idx="132">
                  <c:v>1883</c:v>
                </c:pt>
                <c:pt idx="133">
                  <c:v>1884</c:v>
                </c:pt>
                <c:pt idx="134">
                  <c:v>1885</c:v>
                </c:pt>
                <c:pt idx="135">
                  <c:v>1886</c:v>
                </c:pt>
                <c:pt idx="136">
                  <c:v>1887</c:v>
                </c:pt>
                <c:pt idx="137">
                  <c:v>1888</c:v>
                </c:pt>
                <c:pt idx="138">
                  <c:v>1889</c:v>
                </c:pt>
                <c:pt idx="139">
                  <c:v>1890</c:v>
                </c:pt>
                <c:pt idx="140">
                  <c:v>1891</c:v>
                </c:pt>
                <c:pt idx="141">
                  <c:v>1892</c:v>
                </c:pt>
                <c:pt idx="142">
                  <c:v>1893</c:v>
                </c:pt>
                <c:pt idx="143">
                  <c:v>1894</c:v>
                </c:pt>
                <c:pt idx="144">
                  <c:v>1895</c:v>
                </c:pt>
                <c:pt idx="145">
                  <c:v>1896</c:v>
                </c:pt>
                <c:pt idx="146">
                  <c:v>1897</c:v>
                </c:pt>
                <c:pt idx="147">
                  <c:v>1898</c:v>
                </c:pt>
                <c:pt idx="148">
                  <c:v>1899</c:v>
                </c:pt>
                <c:pt idx="149">
                  <c:v>1900</c:v>
                </c:pt>
                <c:pt idx="150">
                  <c:v>1901</c:v>
                </c:pt>
                <c:pt idx="151">
                  <c:v>1902</c:v>
                </c:pt>
                <c:pt idx="152">
                  <c:v>1903</c:v>
                </c:pt>
                <c:pt idx="153">
                  <c:v>1904</c:v>
                </c:pt>
                <c:pt idx="154">
                  <c:v>1905</c:v>
                </c:pt>
                <c:pt idx="155">
                  <c:v>1906</c:v>
                </c:pt>
                <c:pt idx="156">
                  <c:v>1907</c:v>
                </c:pt>
                <c:pt idx="157">
                  <c:v>1908</c:v>
                </c:pt>
                <c:pt idx="158">
                  <c:v>1909</c:v>
                </c:pt>
                <c:pt idx="159">
                  <c:v>1910</c:v>
                </c:pt>
                <c:pt idx="160">
                  <c:v>1911</c:v>
                </c:pt>
                <c:pt idx="161">
                  <c:v>1912</c:v>
                </c:pt>
                <c:pt idx="162">
                  <c:v>1913</c:v>
                </c:pt>
                <c:pt idx="163">
                  <c:v>1914</c:v>
                </c:pt>
                <c:pt idx="164">
                  <c:v>1915</c:v>
                </c:pt>
                <c:pt idx="165">
                  <c:v>1916</c:v>
                </c:pt>
                <c:pt idx="166">
                  <c:v>1917</c:v>
                </c:pt>
                <c:pt idx="167">
                  <c:v>1918</c:v>
                </c:pt>
                <c:pt idx="168">
                  <c:v>1919</c:v>
                </c:pt>
                <c:pt idx="169">
                  <c:v>1920</c:v>
                </c:pt>
                <c:pt idx="170">
                  <c:v>1921</c:v>
                </c:pt>
                <c:pt idx="171">
                  <c:v>1922</c:v>
                </c:pt>
                <c:pt idx="172">
                  <c:v>1923</c:v>
                </c:pt>
                <c:pt idx="173">
                  <c:v>1924</c:v>
                </c:pt>
                <c:pt idx="174">
                  <c:v>1925</c:v>
                </c:pt>
                <c:pt idx="175">
                  <c:v>1926</c:v>
                </c:pt>
                <c:pt idx="176">
                  <c:v>1927</c:v>
                </c:pt>
                <c:pt idx="177">
                  <c:v>1928</c:v>
                </c:pt>
                <c:pt idx="178">
                  <c:v>1929</c:v>
                </c:pt>
                <c:pt idx="179">
                  <c:v>1930</c:v>
                </c:pt>
                <c:pt idx="180">
                  <c:v>1931</c:v>
                </c:pt>
                <c:pt idx="181">
                  <c:v>1932</c:v>
                </c:pt>
                <c:pt idx="182">
                  <c:v>1933</c:v>
                </c:pt>
                <c:pt idx="183">
                  <c:v>1934</c:v>
                </c:pt>
                <c:pt idx="184">
                  <c:v>1935</c:v>
                </c:pt>
                <c:pt idx="185">
                  <c:v>1936</c:v>
                </c:pt>
                <c:pt idx="186">
                  <c:v>1937</c:v>
                </c:pt>
                <c:pt idx="187">
                  <c:v>1938</c:v>
                </c:pt>
                <c:pt idx="188">
                  <c:v>1939</c:v>
                </c:pt>
                <c:pt idx="189">
                  <c:v>1940</c:v>
                </c:pt>
                <c:pt idx="190">
                  <c:v>1941</c:v>
                </c:pt>
                <c:pt idx="191">
                  <c:v>1942</c:v>
                </c:pt>
                <c:pt idx="192">
                  <c:v>1943</c:v>
                </c:pt>
                <c:pt idx="193">
                  <c:v>1944</c:v>
                </c:pt>
                <c:pt idx="194">
                  <c:v>1945</c:v>
                </c:pt>
                <c:pt idx="195">
                  <c:v>1946</c:v>
                </c:pt>
                <c:pt idx="196">
                  <c:v>1947</c:v>
                </c:pt>
                <c:pt idx="197">
                  <c:v>1948</c:v>
                </c:pt>
                <c:pt idx="198">
                  <c:v>1949</c:v>
                </c:pt>
                <c:pt idx="199">
                  <c:v>1950</c:v>
                </c:pt>
                <c:pt idx="200">
                  <c:v>1951</c:v>
                </c:pt>
                <c:pt idx="201">
                  <c:v>1952</c:v>
                </c:pt>
                <c:pt idx="202">
                  <c:v>1953</c:v>
                </c:pt>
                <c:pt idx="203">
                  <c:v>1954</c:v>
                </c:pt>
                <c:pt idx="204">
                  <c:v>1955</c:v>
                </c:pt>
                <c:pt idx="205">
                  <c:v>1956</c:v>
                </c:pt>
                <c:pt idx="206">
                  <c:v>1957</c:v>
                </c:pt>
                <c:pt idx="207">
                  <c:v>1958</c:v>
                </c:pt>
                <c:pt idx="208">
                  <c:v>1959</c:v>
                </c:pt>
                <c:pt idx="209">
                  <c:v>1960</c:v>
                </c:pt>
                <c:pt idx="210">
                  <c:v>1961</c:v>
                </c:pt>
                <c:pt idx="211">
                  <c:v>1962</c:v>
                </c:pt>
                <c:pt idx="212">
                  <c:v>1963</c:v>
                </c:pt>
                <c:pt idx="213">
                  <c:v>1964</c:v>
                </c:pt>
                <c:pt idx="214">
                  <c:v>1965</c:v>
                </c:pt>
                <c:pt idx="215">
                  <c:v>1966</c:v>
                </c:pt>
                <c:pt idx="216">
                  <c:v>1967</c:v>
                </c:pt>
                <c:pt idx="217">
                  <c:v>1968</c:v>
                </c:pt>
                <c:pt idx="218">
                  <c:v>1969</c:v>
                </c:pt>
                <c:pt idx="219">
                  <c:v>1970</c:v>
                </c:pt>
                <c:pt idx="220">
                  <c:v>1971</c:v>
                </c:pt>
                <c:pt idx="221">
                  <c:v>1972</c:v>
                </c:pt>
                <c:pt idx="222">
                  <c:v>1973</c:v>
                </c:pt>
                <c:pt idx="223">
                  <c:v>1974</c:v>
                </c:pt>
                <c:pt idx="224">
                  <c:v>1975</c:v>
                </c:pt>
                <c:pt idx="225">
                  <c:v>1976</c:v>
                </c:pt>
                <c:pt idx="226">
                  <c:v>1977</c:v>
                </c:pt>
                <c:pt idx="227">
                  <c:v>1978</c:v>
                </c:pt>
                <c:pt idx="228">
                  <c:v>1979</c:v>
                </c:pt>
                <c:pt idx="229">
                  <c:v>1980</c:v>
                </c:pt>
                <c:pt idx="230">
                  <c:v>1981</c:v>
                </c:pt>
                <c:pt idx="231">
                  <c:v>1982</c:v>
                </c:pt>
                <c:pt idx="232">
                  <c:v>1983</c:v>
                </c:pt>
                <c:pt idx="233">
                  <c:v>1984</c:v>
                </c:pt>
                <c:pt idx="234">
                  <c:v>1985</c:v>
                </c:pt>
                <c:pt idx="235">
                  <c:v>1986</c:v>
                </c:pt>
                <c:pt idx="236">
                  <c:v>1987</c:v>
                </c:pt>
                <c:pt idx="237">
                  <c:v>1988</c:v>
                </c:pt>
                <c:pt idx="238">
                  <c:v>1989</c:v>
                </c:pt>
                <c:pt idx="239">
                  <c:v>1990</c:v>
                </c:pt>
                <c:pt idx="240">
                  <c:v>1991</c:v>
                </c:pt>
                <c:pt idx="241">
                  <c:v>1992</c:v>
                </c:pt>
                <c:pt idx="242">
                  <c:v>1993</c:v>
                </c:pt>
                <c:pt idx="243">
                  <c:v>1994</c:v>
                </c:pt>
                <c:pt idx="244">
                  <c:v>1995</c:v>
                </c:pt>
                <c:pt idx="245">
                  <c:v>1996</c:v>
                </c:pt>
                <c:pt idx="246">
                  <c:v>1997</c:v>
                </c:pt>
                <c:pt idx="247">
                  <c:v>1998</c:v>
                </c:pt>
                <c:pt idx="248">
                  <c:v>1999</c:v>
                </c:pt>
                <c:pt idx="249">
                  <c:v>2000</c:v>
                </c:pt>
                <c:pt idx="250">
                  <c:v>2001</c:v>
                </c:pt>
                <c:pt idx="251">
                  <c:v>2002</c:v>
                </c:pt>
                <c:pt idx="252">
                  <c:v>2003</c:v>
                </c:pt>
                <c:pt idx="253">
                  <c:v>2004</c:v>
                </c:pt>
                <c:pt idx="254">
                  <c:v>2005</c:v>
                </c:pt>
                <c:pt idx="255">
                  <c:v>2006</c:v>
                </c:pt>
                <c:pt idx="256">
                  <c:v>2007</c:v>
                </c:pt>
                <c:pt idx="257">
                  <c:v>2008</c:v>
                </c:pt>
                <c:pt idx="258">
                  <c:v>2009</c:v>
                </c:pt>
                <c:pt idx="259">
                  <c:v>2010</c:v>
                </c:pt>
                <c:pt idx="260">
                  <c:v>2011</c:v>
                </c:pt>
                <c:pt idx="261">
                  <c:v>2012</c:v>
                </c:pt>
                <c:pt idx="262">
                  <c:v>2013</c:v>
                </c:pt>
                <c:pt idx="263">
                  <c:v>2014</c:v>
                </c:pt>
              </c:numCache>
            </c:numRef>
          </c:xVal>
          <c:yVal>
            <c:numRef>
              <c:f>'CDIAC SUESS'!$D$6:$D$269</c:f>
              <c:numCache>
                <c:formatCode>0.000</c:formatCode>
                <c:ptCount val="264"/>
                <c:pt idx="0">
                  <c:v>1.4150943396226414E-3</c:v>
                </c:pt>
                <c:pt idx="1">
                  <c:v>2.8301886792452828E-3</c:v>
                </c:pt>
                <c:pt idx="2">
                  <c:v>4.2452830188679245E-3</c:v>
                </c:pt>
                <c:pt idx="3">
                  <c:v>5.6603773584905656E-3</c:v>
                </c:pt>
                <c:pt idx="4">
                  <c:v>7.0754716981132068E-3</c:v>
                </c:pt>
                <c:pt idx="5">
                  <c:v>8.4905660377358472E-3</c:v>
                </c:pt>
                <c:pt idx="6">
                  <c:v>9.9056603773584884E-3</c:v>
                </c:pt>
                <c:pt idx="7">
                  <c:v>1.132075471698113E-2</c:v>
                </c:pt>
                <c:pt idx="8">
                  <c:v>1.2735849056603771E-2</c:v>
                </c:pt>
                <c:pt idx="9">
                  <c:v>1.4150943396226412E-2</c:v>
                </c:pt>
                <c:pt idx="10">
                  <c:v>1.5566037735849053E-2</c:v>
                </c:pt>
                <c:pt idx="11">
                  <c:v>1.6981132075471694E-2</c:v>
                </c:pt>
                <c:pt idx="12">
                  <c:v>1.8396226415094339E-2</c:v>
                </c:pt>
                <c:pt idx="13">
                  <c:v>1.981132075471698E-2</c:v>
                </c:pt>
                <c:pt idx="14">
                  <c:v>2.1226415094339625E-2</c:v>
                </c:pt>
                <c:pt idx="15">
                  <c:v>2.2641509433962266E-2</c:v>
                </c:pt>
                <c:pt idx="16">
                  <c:v>2.4056603773584911E-2</c:v>
                </c:pt>
                <c:pt idx="17">
                  <c:v>2.5471698113207552E-2</c:v>
                </c:pt>
                <c:pt idx="18">
                  <c:v>2.6886792452830193E-2</c:v>
                </c:pt>
                <c:pt idx="19">
                  <c:v>2.8301886792452838E-2</c:v>
                </c:pt>
                <c:pt idx="20">
                  <c:v>3.0188679245283026E-2</c:v>
                </c:pt>
                <c:pt idx="21">
                  <c:v>3.2075471698113214E-2</c:v>
                </c:pt>
                <c:pt idx="22">
                  <c:v>3.3962264150943403E-2</c:v>
                </c:pt>
                <c:pt idx="23">
                  <c:v>3.5849056603773598E-2</c:v>
                </c:pt>
                <c:pt idx="24">
                  <c:v>3.7735849056603786E-2</c:v>
                </c:pt>
                <c:pt idx="25">
                  <c:v>3.9622641509433974E-2</c:v>
                </c:pt>
                <c:pt idx="26">
                  <c:v>4.1509433962264169E-2</c:v>
                </c:pt>
                <c:pt idx="27">
                  <c:v>4.3396226415094358E-2</c:v>
                </c:pt>
                <c:pt idx="28">
                  <c:v>4.5283018867924546E-2</c:v>
                </c:pt>
                <c:pt idx="29">
                  <c:v>4.7169811320754734E-2</c:v>
                </c:pt>
                <c:pt idx="30">
                  <c:v>4.9528301886792477E-2</c:v>
                </c:pt>
                <c:pt idx="31">
                  <c:v>5.1886792452830212E-2</c:v>
                </c:pt>
                <c:pt idx="32">
                  <c:v>5.4245283018867947E-2</c:v>
                </c:pt>
                <c:pt idx="33">
                  <c:v>5.6603773584905689E-2</c:v>
                </c:pt>
                <c:pt idx="34">
                  <c:v>5.8962264150943418E-2</c:v>
                </c:pt>
                <c:pt idx="35">
                  <c:v>6.132075471698116E-2</c:v>
                </c:pt>
                <c:pt idx="36">
                  <c:v>6.3679245283018895E-2</c:v>
                </c:pt>
                <c:pt idx="37">
                  <c:v>6.6037735849056631E-2</c:v>
                </c:pt>
                <c:pt idx="38">
                  <c:v>6.8396226415094366E-2</c:v>
                </c:pt>
                <c:pt idx="39">
                  <c:v>7.0754716981132115E-2</c:v>
                </c:pt>
                <c:pt idx="40">
                  <c:v>7.3584905660377398E-2</c:v>
                </c:pt>
                <c:pt idx="41">
                  <c:v>7.641509433962268E-2</c:v>
                </c:pt>
                <c:pt idx="42">
                  <c:v>7.9245283018867962E-2</c:v>
                </c:pt>
                <c:pt idx="43">
                  <c:v>8.2075471698113245E-2</c:v>
                </c:pt>
                <c:pt idx="44">
                  <c:v>8.4905660377358541E-2</c:v>
                </c:pt>
                <c:pt idx="45">
                  <c:v>8.7735849056603823E-2</c:v>
                </c:pt>
                <c:pt idx="46">
                  <c:v>9.1037735849056653E-2</c:v>
                </c:pt>
                <c:pt idx="47">
                  <c:v>9.4339622641509482E-2</c:v>
                </c:pt>
                <c:pt idx="48">
                  <c:v>9.7641509433962326E-2</c:v>
                </c:pt>
                <c:pt idx="49">
                  <c:v>0.1014150943396227</c:v>
                </c:pt>
                <c:pt idx="50">
                  <c:v>0.10518867924528308</c:v>
                </c:pt>
                <c:pt idx="51">
                  <c:v>0.10990566037735856</c:v>
                </c:pt>
                <c:pt idx="52">
                  <c:v>0.11415094339622649</c:v>
                </c:pt>
                <c:pt idx="53">
                  <c:v>0.11839622641509441</c:v>
                </c:pt>
                <c:pt idx="54">
                  <c:v>0.12264150943396233</c:v>
                </c:pt>
                <c:pt idx="55">
                  <c:v>0.12735849056603782</c:v>
                </c:pt>
                <c:pt idx="56">
                  <c:v>0.13207547169811329</c:v>
                </c:pt>
                <c:pt idx="57">
                  <c:v>0.13679245283018876</c:v>
                </c:pt>
                <c:pt idx="58">
                  <c:v>0.14150943396226423</c:v>
                </c:pt>
                <c:pt idx="59">
                  <c:v>0.14622641509433973</c:v>
                </c:pt>
                <c:pt idx="60">
                  <c:v>0.15141509433962275</c:v>
                </c:pt>
                <c:pt idx="61">
                  <c:v>0.15660377358490576</c:v>
                </c:pt>
                <c:pt idx="62">
                  <c:v>0.16179245283018878</c:v>
                </c:pt>
                <c:pt idx="63">
                  <c:v>0.1669811320754718</c:v>
                </c:pt>
                <c:pt idx="64">
                  <c:v>0.17264150943396239</c:v>
                </c:pt>
                <c:pt idx="65">
                  <c:v>0.1787735849056605</c:v>
                </c:pt>
                <c:pt idx="66">
                  <c:v>0.18537735849056616</c:v>
                </c:pt>
                <c:pt idx="67">
                  <c:v>0.19198113207547182</c:v>
                </c:pt>
                <c:pt idx="68">
                  <c:v>0.19858490566037751</c:v>
                </c:pt>
                <c:pt idx="69">
                  <c:v>0.20518867924528317</c:v>
                </c:pt>
                <c:pt idx="70">
                  <c:v>0.21179245283018883</c:v>
                </c:pt>
                <c:pt idx="71">
                  <c:v>0.21886792452830203</c:v>
                </c:pt>
                <c:pt idx="72">
                  <c:v>0.22641509433962281</c:v>
                </c:pt>
                <c:pt idx="73">
                  <c:v>0.23396226415094357</c:v>
                </c:pt>
                <c:pt idx="74">
                  <c:v>0.24198113207547184</c:v>
                </c:pt>
                <c:pt idx="75">
                  <c:v>0.25000000000000017</c:v>
                </c:pt>
                <c:pt idx="76">
                  <c:v>0.25849056603773601</c:v>
                </c:pt>
                <c:pt idx="77">
                  <c:v>0.26698113207547186</c:v>
                </c:pt>
                <c:pt idx="78">
                  <c:v>0.27547169811320771</c:v>
                </c:pt>
                <c:pt idx="79">
                  <c:v>0.28679245283018889</c:v>
                </c:pt>
                <c:pt idx="80">
                  <c:v>0.29764150943396245</c:v>
                </c:pt>
                <c:pt idx="81">
                  <c:v>0.30849056603773606</c:v>
                </c:pt>
                <c:pt idx="82">
                  <c:v>0.31981132075471719</c:v>
                </c:pt>
                <c:pt idx="83">
                  <c:v>0.33113207547169832</c:v>
                </c:pt>
                <c:pt idx="84">
                  <c:v>0.34292452830188702</c:v>
                </c:pt>
                <c:pt idx="85">
                  <c:v>0.35660377358490591</c:v>
                </c:pt>
                <c:pt idx="86">
                  <c:v>0.37028301886792481</c:v>
                </c:pt>
                <c:pt idx="87">
                  <c:v>0.38443396226415122</c:v>
                </c:pt>
                <c:pt idx="88">
                  <c:v>0.39905660377358521</c:v>
                </c:pt>
                <c:pt idx="89">
                  <c:v>0.41462264150943423</c:v>
                </c:pt>
                <c:pt idx="90">
                  <c:v>0.43066037735849089</c:v>
                </c:pt>
                <c:pt idx="91">
                  <c:v>0.44764150943396258</c:v>
                </c:pt>
                <c:pt idx="92">
                  <c:v>0.46509433962264185</c:v>
                </c:pt>
                <c:pt idx="93">
                  <c:v>0.48349056603773621</c:v>
                </c:pt>
                <c:pt idx="94">
                  <c:v>0.50377358490566071</c:v>
                </c:pt>
                <c:pt idx="95">
                  <c:v>0.52405660377358521</c:v>
                </c:pt>
                <c:pt idx="96">
                  <c:v>0.54575471698113243</c:v>
                </c:pt>
                <c:pt idx="97">
                  <c:v>0.56792452830188711</c:v>
                </c:pt>
                <c:pt idx="98">
                  <c:v>0.59150943396226441</c:v>
                </c:pt>
                <c:pt idx="99">
                  <c:v>0.61698113207547201</c:v>
                </c:pt>
                <c:pt idx="100">
                  <c:v>0.6424528301886796</c:v>
                </c:pt>
                <c:pt idx="101">
                  <c:v>0.6693396226415097</c:v>
                </c:pt>
                <c:pt idx="102">
                  <c:v>0.69716981132075495</c:v>
                </c:pt>
                <c:pt idx="103">
                  <c:v>0.72971698113207573</c:v>
                </c:pt>
                <c:pt idx="104">
                  <c:v>0.76320754716981154</c:v>
                </c:pt>
                <c:pt idx="105">
                  <c:v>0.79905660377358512</c:v>
                </c:pt>
                <c:pt idx="106">
                  <c:v>0.83537735849056627</c:v>
                </c:pt>
                <c:pt idx="107">
                  <c:v>0.872169811320755</c:v>
                </c:pt>
                <c:pt idx="108">
                  <c:v>0.91132075471698137</c:v>
                </c:pt>
                <c:pt idx="109">
                  <c:v>0.95424528301886813</c:v>
                </c:pt>
                <c:pt idx="110">
                  <c:v>0.99905660377358518</c:v>
                </c:pt>
                <c:pt idx="111">
                  <c:v>1.0448113207547174</c:v>
                </c:pt>
                <c:pt idx="112">
                  <c:v>1.0938679245283023</c:v>
                </c:pt>
                <c:pt idx="113">
                  <c:v>1.1466981132075476</c:v>
                </c:pt>
                <c:pt idx="114">
                  <c:v>1.2028301886792456</c:v>
                </c:pt>
                <c:pt idx="115">
                  <c:v>1.2603773584905662</c:v>
                </c:pt>
                <c:pt idx="116">
                  <c:v>1.3216981132075474</c:v>
                </c:pt>
                <c:pt idx="117">
                  <c:v>1.3853773584905662</c:v>
                </c:pt>
                <c:pt idx="118">
                  <c:v>1.4523584905660378</c:v>
                </c:pt>
                <c:pt idx="119">
                  <c:v>1.5216981132075471</c:v>
                </c:pt>
                <c:pt idx="120">
                  <c:v>1.5952830188679246</c:v>
                </c:pt>
                <c:pt idx="121">
                  <c:v>1.6768867924528301</c:v>
                </c:pt>
                <c:pt idx="122">
                  <c:v>1.763679245283019</c:v>
                </c:pt>
                <c:pt idx="123">
                  <c:v>1.8457547169811321</c:v>
                </c:pt>
                <c:pt idx="124">
                  <c:v>1.9344339622641509</c:v>
                </c:pt>
                <c:pt idx="125">
                  <c:v>2.0245283018867921</c:v>
                </c:pt>
                <c:pt idx="126">
                  <c:v>2.1160377358490563</c:v>
                </c:pt>
                <c:pt idx="127">
                  <c:v>2.2084905660377356</c:v>
                </c:pt>
                <c:pt idx="128">
                  <c:v>2.3075471698113206</c:v>
                </c:pt>
                <c:pt idx="129">
                  <c:v>2.4188679245283016</c:v>
                </c:pt>
                <c:pt idx="130">
                  <c:v>2.5334905660377354</c:v>
                </c:pt>
                <c:pt idx="131">
                  <c:v>2.6542452830188679</c:v>
                </c:pt>
                <c:pt idx="132">
                  <c:v>2.7825471698113207</c:v>
                </c:pt>
                <c:pt idx="133">
                  <c:v>2.9122641509433964</c:v>
                </c:pt>
                <c:pt idx="134">
                  <c:v>3.0429245283018869</c:v>
                </c:pt>
                <c:pt idx="135">
                  <c:v>3.1754716981132076</c:v>
                </c:pt>
                <c:pt idx="136">
                  <c:v>3.314622641509434</c:v>
                </c:pt>
                <c:pt idx="137">
                  <c:v>3.4688679245283018</c:v>
                </c:pt>
                <c:pt idx="138">
                  <c:v>3.6231132075471697</c:v>
                </c:pt>
                <c:pt idx="139">
                  <c:v>3.791037735849057</c:v>
                </c:pt>
                <c:pt idx="140">
                  <c:v>3.9665094339622642</c:v>
                </c:pt>
                <c:pt idx="141">
                  <c:v>4.1429245283018874</c:v>
                </c:pt>
                <c:pt idx="142">
                  <c:v>4.317452830188679</c:v>
                </c:pt>
                <c:pt idx="143">
                  <c:v>4.4981132075471706</c:v>
                </c:pt>
                <c:pt idx="144">
                  <c:v>4.6896226415094349</c:v>
                </c:pt>
                <c:pt idx="145">
                  <c:v>4.8872641509433974</c:v>
                </c:pt>
                <c:pt idx="146">
                  <c:v>5.0948113207547179</c:v>
                </c:pt>
                <c:pt idx="147">
                  <c:v>5.3141509433962266</c:v>
                </c:pt>
                <c:pt idx="148">
                  <c:v>5.5533018867924531</c:v>
                </c:pt>
                <c:pt idx="149">
                  <c:v>5.8051886792452834</c:v>
                </c:pt>
                <c:pt idx="150">
                  <c:v>6.0655660377358496</c:v>
                </c:pt>
                <c:pt idx="151">
                  <c:v>6.3325471698113214</c:v>
                </c:pt>
                <c:pt idx="152">
                  <c:v>6.6235849056603779</c:v>
                </c:pt>
                <c:pt idx="153">
                  <c:v>6.9179245283018878</c:v>
                </c:pt>
                <c:pt idx="154">
                  <c:v>7.2306603773584914</c:v>
                </c:pt>
                <c:pt idx="155">
                  <c:v>7.5641509433962266</c:v>
                </c:pt>
                <c:pt idx="156">
                  <c:v>7.9339622641509431</c:v>
                </c:pt>
                <c:pt idx="157">
                  <c:v>8.2877358490566042</c:v>
                </c:pt>
                <c:pt idx="158">
                  <c:v>8.6580188679245289</c:v>
                </c:pt>
                <c:pt idx="159">
                  <c:v>9.0443396226415089</c:v>
                </c:pt>
                <c:pt idx="160">
                  <c:v>9.4386792452830175</c:v>
                </c:pt>
                <c:pt idx="161">
                  <c:v>9.8533018867924529</c:v>
                </c:pt>
                <c:pt idx="162">
                  <c:v>10.29811320754717</c:v>
                </c:pt>
                <c:pt idx="163">
                  <c:v>10.699056603773585</c:v>
                </c:pt>
                <c:pt idx="164">
                  <c:v>11.09433962264151</c:v>
                </c:pt>
                <c:pt idx="165">
                  <c:v>11.51933962264151</c:v>
                </c:pt>
                <c:pt idx="166">
                  <c:v>11.969811320754717</c:v>
                </c:pt>
                <c:pt idx="167">
                  <c:v>12.41132075471698</c:v>
                </c:pt>
                <c:pt idx="168">
                  <c:v>12.791509433962265</c:v>
                </c:pt>
                <c:pt idx="169">
                  <c:v>13.231132075471697</c:v>
                </c:pt>
                <c:pt idx="170">
                  <c:v>13.609905660377359</c:v>
                </c:pt>
                <c:pt idx="171">
                  <c:v>14.008490566037736</c:v>
                </c:pt>
                <c:pt idx="172">
                  <c:v>14.466037735849056</c:v>
                </c:pt>
                <c:pt idx="173">
                  <c:v>14.920283018867924</c:v>
                </c:pt>
                <c:pt idx="174">
                  <c:v>15.380188679245283</c:v>
                </c:pt>
                <c:pt idx="175">
                  <c:v>15.843867924528301</c:v>
                </c:pt>
                <c:pt idx="176">
                  <c:v>16.344811320754715</c:v>
                </c:pt>
                <c:pt idx="177">
                  <c:v>16.84716981132075</c:v>
                </c:pt>
                <c:pt idx="178">
                  <c:v>17.387264150943395</c:v>
                </c:pt>
                <c:pt idx="179">
                  <c:v>17.883962264150941</c:v>
                </c:pt>
                <c:pt idx="180">
                  <c:v>18.327358490566034</c:v>
                </c:pt>
                <c:pt idx="181">
                  <c:v>18.726886792452827</c:v>
                </c:pt>
                <c:pt idx="182">
                  <c:v>19.148113207547166</c:v>
                </c:pt>
                <c:pt idx="183">
                  <c:v>19.60707547169811</c:v>
                </c:pt>
                <c:pt idx="184">
                  <c:v>20.091509433962262</c:v>
                </c:pt>
                <c:pt idx="185">
                  <c:v>20.624528301886791</c:v>
                </c:pt>
                <c:pt idx="186">
                  <c:v>21.194811320754717</c:v>
                </c:pt>
                <c:pt idx="187">
                  <c:v>21.733490566037737</c:v>
                </c:pt>
                <c:pt idx="188">
                  <c:v>22.295754716981133</c:v>
                </c:pt>
                <c:pt idx="189">
                  <c:v>22.908490566037734</c:v>
                </c:pt>
                <c:pt idx="190">
                  <c:v>23.537735849056606</c:v>
                </c:pt>
                <c:pt idx="191">
                  <c:v>24.170754716981133</c:v>
                </c:pt>
                <c:pt idx="192">
                  <c:v>24.826886792452829</c:v>
                </c:pt>
                <c:pt idx="193">
                  <c:v>25.479245283018869</c:v>
                </c:pt>
                <c:pt idx="194">
                  <c:v>26.026415094339622</c:v>
                </c:pt>
                <c:pt idx="195">
                  <c:v>26.610377358490567</c:v>
                </c:pt>
                <c:pt idx="196">
                  <c:v>27.266981132075472</c:v>
                </c:pt>
                <c:pt idx="197">
                  <c:v>27.959905660377359</c:v>
                </c:pt>
                <c:pt idx="198">
                  <c:v>28.629245283018868</c:v>
                </c:pt>
                <c:pt idx="199">
                  <c:v>29.398113207547169</c:v>
                </c:pt>
                <c:pt idx="200">
                  <c:v>30.231603773584908</c:v>
                </c:pt>
                <c:pt idx="201">
                  <c:v>31.078301886792456</c:v>
                </c:pt>
                <c:pt idx="202">
                  <c:v>31.946698113207546</c:v>
                </c:pt>
                <c:pt idx="203">
                  <c:v>32.826415094339623</c:v>
                </c:pt>
                <c:pt idx="204">
                  <c:v>33.789622641509432</c:v>
                </c:pt>
                <c:pt idx="205">
                  <c:v>34.816509433962267</c:v>
                </c:pt>
                <c:pt idx="206">
                  <c:v>35.887264150943395</c:v>
                </c:pt>
                <c:pt idx="207">
                  <c:v>36.986320754716978</c:v>
                </c:pt>
                <c:pt idx="208">
                  <c:v>38.143867924528294</c:v>
                </c:pt>
                <c:pt idx="209">
                  <c:v>39.35566037735849</c:v>
                </c:pt>
                <c:pt idx="210">
                  <c:v>40.572641509433957</c:v>
                </c:pt>
                <c:pt idx="211">
                  <c:v>41.839622641509429</c:v>
                </c:pt>
                <c:pt idx="212">
                  <c:v>43.175943396226408</c:v>
                </c:pt>
                <c:pt idx="213">
                  <c:v>44.588679245283011</c:v>
                </c:pt>
                <c:pt idx="214">
                  <c:v>46.065094339622632</c:v>
                </c:pt>
                <c:pt idx="215">
                  <c:v>47.616037735849048</c:v>
                </c:pt>
                <c:pt idx="216">
                  <c:v>49.216509433962251</c:v>
                </c:pt>
                <c:pt idx="217">
                  <c:v>50.898584905660371</c:v>
                </c:pt>
                <c:pt idx="218">
                  <c:v>52.681603773584897</c:v>
                </c:pt>
                <c:pt idx="219">
                  <c:v>54.593396226415088</c:v>
                </c:pt>
                <c:pt idx="220">
                  <c:v>56.578301886792445</c:v>
                </c:pt>
                <c:pt idx="221">
                  <c:v>58.642452830188674</c:v>
                </c:pt>
                <c:pt idx="222">
                  <c:v>60.818867924528291</c:v>
                </c:pt>
                <c:pt idx="223">
                  <c:v>62.999528301886777</c:v>
                </c:pt>
                <c:pt idx="224">
                  <c:v>65.167452830188665</c:v>
                </c:pt>
                <c:pt idx="225">
                  <c:v>67.461792452830181</c:v>
                </c:pt>
                <c:pt idx="226">
                  <c:v>69.827830188679229</c:v>
                </c:pt>
                <c:pt idx="227">
                  <c:v>72.221226415094321</c:v>
                </c:pt>
                <c:pt idx="228">
                  <c:v>74.748113207547163</c:v>
                </c:pt>
                <c:pt idx="229">
                  <c:v>77.248584905660351</c:v>
                </c:pt>
                <c:pt idx="230">
                  <c:v>79.672169811320742</c:v>
                </c:pt>
                <c:pt idx="231">
                  <c:v>82.074999999999974</c:v>
                </c:pt>
                <c:pt idx="232">
                  <c:v>84.468867924528283</c:v>
                </c:pt>
                <c:pt idx="233">
                  <c:v>86.94905660377357</c:v>
                </c:pt>
                <c:pt idx="234">
                  <c:v>89.504245283018847</c:v>
                </c:pt>
                <c:pt idx="235">
                  <c:v>92.137735849056583</c:v>
                </c:pt>
                <c:pt idx="236">
                  <c:v>94.838207547169787</c:v>
                </c:pt>
                <c:pt idx="237">
                  <c:v>97.638207547169785</c:v>
                </c:pt>
                <c:pt idx="238">
                  <c:v>100.49952830188677</c:v>
                </c:pt>
                <c:pt idx="239">
                  <c:v>103.36462264150941</c:v>
                </c:pt>
                <c:pt idx="240">
                  <c:v>106.26179245283018</c:v>
                </c:pt>
                <c:pt idx="241">
                  <c:v>109.12877358490564</c:v>
                </c:pt>
                <c:pt idx="242">
                  <c:v>111.99198113207545</c:v>
                </c:pt>
                <c:pt idx="243">
                  <c:v>114.90424528301885</c:v>
                </c:pt>
                <c:pt idx="244">
                  <c:v>117.87830188679244</c:v>
                </c:pt>
                <c:pt idx="245">
                  <c:v>120.91981132075469</c:v>
                </c:pt>
                <c:pt idx="246">
                  <c:v>124.01226415094337</c:v>
                </c:pt>
                <c:pt idx="247">
                  <c:v>127.11415094339621</c:v>
                </c:pt>
                <c:pt idx="248">
                  <c:v>130.20896226415093</c:v>
                </c:pt>
                <c:pt idx="249">
                  <c:v>133.38490566037734</c:v>
                </c:pt>
                <c:pt idx="250">
                  <c:v>136.63632075471693</c:v>
                </c:pt>
                <c:pt idx="251">
                  <c:v>139.93537735849051</c:v>
                </c:pt>
                <c:pt idx="252">
                  <c:v>143.41462264150937</c:v>
                </c:pt>
                <c:pt idx="253">
                  <c:v>147.0669811320754</c:v>
                </c:pt>
                <c:pt idx="254">
                  <c:v>150.8603773584905</c:v>
                </c:pt>
                <c:pt idx="255">
                  <c:v>154.79245283018861</c:v>
                </c:pt>
                <c:pt idx="256">
                  <c:v>158.80330188679238</c:v>
                </c:pt>
                <c:pt idx="257">
                  <c:v>162.9429245283018</c:v>
                </c:pt>
                <c:pt idx="258">
                  <c:v>167.04528301886785</c:v>
                </c:pt>
                <c:pt idx="259">
                  <c:v>171.35094339622634</c:v>
                </c:pt>
                <c:pt idx="260">
                  <c:v>175.83349056603765</c:v>
                </c:pt>
                <c:pt idx="261">
                  <c:v>180.39622641509425</c:v>
                </c:pt>
                <c:pt idx="262">
                  <c:v>185.00613207547161</c:v>
                </c:pt>
                <c:pt idx="263">
                  <c:v>189.654716981132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578176"/>
        <c:axId val="143578752"/>
      </c:scatterChart>
      <c:scatterChart>
        <c:scatterStyle val="smoothMarker"/>
        <c:varyColors val="0"/>
        <c:ser>
          <c:idx val="4"/>
          <c:order val="1"/>
          <c:tx>
            <c:strRef>
              <c:f>'CDIAC SUESS'!$G$5</c:f>
              <c:strCache>
                <c:ptCount val="1"/>
                <c:pt idx="0">
                  <c:v> Emissions annuelles (ppm/an)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'CDIAC SUESS'!$A$6:$A$269</c:f>
              <c:numCache>
                <c:formatCode>General</c:formatCode>
                <c:ptCount val="264"/>
                <c:pt idx="0">
                  <c:v>1751</c:v>
                </c:pt>
                <c:pt idx="1">
                  <c:v>1752</c:v>
                </c:pt>
                <c:pt idx="2">
                  <c:v>1753</c:v>
                </c:pt>
                <c:pt idx="3">
                  <c:v>1754</c:v>
                </c:pt>
                <c:pt idx="4">
                  <c:v>1755</c:v>
                </c:pt>
                <c:pt idx="5">
                  <c:v>1756</c:v>
                </c:pt>
                <c:pt idx="6">
                  <c:v>1757</c:v>
                </c:pt>
                <c:pt idx="7">
                  <c:v>1758</c:v>
                </c:pt>
                <c:pt idx="8">
                  <c:v>1759</c:v>
                </c:pt>
                <c:pt idx="9">
                  <c:v>1760</c:v>
                </c:pt>
                <c:pt idx="10">
                  <c:v>1761</c:v>
                </c:pt>
                <c:pt idx="11">
                  <c:v>1762</c:v>
                </c:pt>
                <c:pt idx="12">
                  <c:v>1763</c:v>
                </c:pt>
                <c:pt idx="13">
                  <c:v>1764</c:v>
                </c:pt>
                <c:pt idx="14">
                  <c:v>1765</c:v>
                </c:pt>
                <c:pt idx="15">
                  <c:v>1766</c:v>
                </c:pt>
                <c:pt idx="16">
                  <c:v>1767</c:v>
                </c:pt>
                <c:pt idx="17">
                  <c:v>1768</c:v>
                </c:pt>
                <c:pt idx="18">
                  <c:v>1769</c:v>
                </c:pt>
                <c:pt idx="19">
                  <c:v>1770</c:v>
                </c:pt>
                <c:pt idx="20">
                  <c:v>1771</c:v>
                </c:pt>
                <c:pt idx="21">
                  <c:v>1772</c:v>
                </c:pt>
                <c:pt idx="22">
                  <c:v>1773</c:v>
                </c:pt>
                <c:pt idx="23">
                  <c:v>1774</c:v>
                </c:pt>
                <c:pt idx="24">
                  <c:v>1775</c:v>
                </c:pt>
                <c:pt idx="25">
                  <c:v>1776</c:v>
                </c:pt>
                <c:pt idx="26">
                  <c:v>1777</c:v>
                </c:pt>
                <c:pt idx="27">
                  <c:v>1778</c:v>
                </c:pt>
                <c:pt idx="28">
                  <c:v>1779</c:v>
                </c:pt>
                <c:pt idx="29">
                  <c:v>1780</c:v>
                </c:pt>
                <c:pt idx="30">
                  <c:v>1781</c:v>
                </c:pt>
                <c:pt idx="31">
                  <c:v>1782</c:v>
                </c:pt>
                <c:pt idx="32">
                  <c:v>1783</c:v>
                </c:pt>
                <c:pt idx="33">
                  <c:v>1784</c:v>
                </c:pt>
                <c:pt idx="34">
                  <c:v>1785</c:v>
                </c:pt>
                <c:pt idx="35">
                  <c:v>1786</c:v>
                </c:pt>
                <c:pt idx="36">
                  <c:v>1787</c:v>
                </c:pt>
                <c:pt idx="37">
                  <c:v>1788</c:v>
                </c:pt>
                <c:pt idx="38">
                  <c:v>1789</c:v>
                </c:pt>
                <c:pt idx="39">
                  <c:v>1790</c:v>
                </c:pt>
                <c:pt idx="40">
                  <c:v>1791</c:v>
                </c:pt>
                <c:pt idx="41">
                  <c:v>1792</c:v>
                </c:pt>
                <c:pt idx="42">
                  <c:v>1793</c:v>
                </c:pt>
                <c:pt idx="43">
                  <c:v>1794</c:v>
                </c:pt>
                <c:pt idx="44">
                  <c:v>1795</c:v>
                </c:pt>
                <c:pt idx="45">
                  <c:v>1796</c:v>
                </c:pt>
                <c:pt idx="46">
                  <c:v>1797</c:v>
                </c:pt>
                <c:pt idx="47">
                  <c:v>1798</c:v>
                </c:pt>
                <c:pt idx="48">
                  <c:v>1799</c:v>
                </c:pt>
                <c:pt idx="49">
                  <c:v>1800</c:v>
                </c:pt>
                <c:pt idx="50">
                  <c:v>1801</c:v>
                </c:pt>
                <c:pt idx="51">
                  <c:v>1802</c:v>
                </c:pt>
                <c:pt idx="52">
                  <c:v>1803</c:v>
                </c:pt>
                <c:pt idx="53">
                  <c:v>1804</c:v>
                </c:pt>
                <c:pt idx="54">
                  <c:v>1805</c:v>
                </c:pt>
                <c:pt idx="55">
                  <c:v>1806</c:v>
                </c:pt>
                <c:pt idx="56">
                  <c:v>1807</c:v>
                </c:pt>
                <c:pt idx="57">
                  <c:v>1808</c:v>
                </c:pt>
                <c:pt idx="58">
                  <c:v>1809</c:v>
                </c:pt>
                <c:pt idx="59">
                  <c:v>1810</c:v>
                </c:pt>
                <c:pt idx="60">
                  <c:v>1811</c:v>
                </c:pt>
                <c:pt idx="61">
                  <c:v>1812</c:v>
                </c:pt>
                <c:pt idx="62">
                  <c:v>1813</c:v>
                </c:pt>
                <c:pt idx="63">
                  <c:v>1814</c:v>
                </c:pt>
                <c:pt idx="64">
                  <c:v>1815</c:v>
                </c:pt>
                <c:pt idx="65">
                  <c:v>1816</c:v>
                </c:pt>
                <c:pt idx="66">
                  <c:v>1817</c:v>
                </c:pt>
                <c:pt idx="67">
                  <c:v>1818</c:v>
                </c:pt>
                <c:pt idx="68">
                  <c:v>1819</c:v>
                </c:pt>
                <c:pt idx="69">
                  <c:v>1820</c:v>
                </c:pt>
                <c:pt idx="70">
                  <c:v>1821</c:v>
                </c:pt>
                <c:pt idx="71">
                  <c:v>1822</c:v>
                </c:pt>
                <c:pt idx="72">
                  <c:v>1823</c:v>
                </c:pt>
                <c:pt idx="73">
                  <c:v>1824</c:v>
                </c:pt>
                <c:pt idx="74">
                  <c:v>1825</c:v>
                </c:pt>
                <c:pt idx="75">
                  <c:v>1826</c:v>
                </c:pt>
                <c:pt idx="76">
                  <c:v>1827</c:v>
                </c:pt>
                <c:pt idx="77">
                  <c:v>1828</c:v>
                </c:pt>
                <c:pt idx="78">
                  <c:v>1829</c:v>
                </c:pt>
                <c:pt idx="79">
                  <c:v>1830</c:v>
                </c:pt>
                <c:pt idx="80">
                  <c:v>1831</c:v>
                </c:pt>
                <c:pt idx="81">
                  <c:v>1832</c:v>
                </c:pt>
                <c:pt idx="82">
                  <c:v>1833</c:v>
                </c:pt>
                <c:pt idx="83">
                  <c:v>1834</c:v>
                </c:pt>
                <c:pt idx="84">
                  <c:v>1835</c:v>
                </c:pt>
                <c:pt idx="85">
                  <c:v>1836</c:v>
                </c:pt>
                <c:pt idx="86">
                  <c:v>1837</c:v>
                </c:pt>
                <c:pt idx="87">
                  <c:v>1838</c:v>
                </c:pt>
                <c:pt idx="88">
                  <c:v>1839</c:v>
                </c:pt>
                <c:pt idx="89">
                  <c:v>1840</c:v>
                </c:pt>
                <c:pt idx="90">
                  <c:v>1841</c:v>
                </c:pt>
                <c:pt idx="91">
                  <c:v>1842</c:v>
                </c:pt>
                <c:pt idx="92">
                  <c:v>1843</c:v>
                </c:pt>
                <c:pt idx="93">
                  <c:v>1844</c:v>
                </c:pt>
                <c:pt idx="94">
                  <c:v>1845</c:v>
                </c:pt>
                <c:pt idx="95">
                  <c:v>1846</c:v>
                </c:pt>
                <c:pt idx="96">
                  <c:v>1847</c:v>
                </c:pt>
                <c:pt idx="97">
                  <c:v>1848</c:v>
                </c:pt>
                <c:pt idx="98">
                  <c:v>1849</c:v>
                </c:pt>
                <c:pt idx="99">
                  <c:v>1850</c:v>
                </c:pt>
                <c:pt idx="100">
                  <c:v>1851</c:v>
                </c:pt>
                <c:pt idx="101">
                  <c:v>1852</c:v>
                </c:pt>
                <c:pt idx="102">
                  <c:v>1853</c:v>
                </c:pt>
                <c:pt idx="103">
                  <c:v>1854</c:v>
                </c:pt>
                <c:pt idx="104">
                  <c:v>1855</c:v>
                </c:pt>
                <c:pt idx="105">
                  <c:v>1856</c:v>
                </c:pt>
                <c:pt idx="106">
                  <c:v>1857</c:v>
                </c:pt>
                <c:pt idx="107">
                  <c:v>1858</c:v>
                </c:pt>
                <c:pt idx="108">
                  <c:v>1859</c:v>
                </c:pt>
                <c:pt idx="109">
                  <c:v>1860</c:v>
                </c:pt>
                <c:pt idx="110">
                  <c:v>1861</c:v>
                </c:pt>
                <c:pt idx="111">
                  <c:v>1862</c:v>
                </c:pt>
                <c:pt idx="112">
                  <c:v>1863</c:v>
                </c:pt>
                <c:pt idx="113">
                  <c:v>1864</c:v>
                </c:pt>
                <c:pt idx="114">
                  <c:v>1865</c:v>
                </c:pt>
                <c:pt idx="115">
                  <c:v>1866</c:v>
                </c:pt>
                <c:pt idx="116">
                  <c:v>1867</c:v>
                </c:pt>
                <c:pt idx="117">
                  <c:v>1868</c:v>
                </c:pt>
                <c:pt idx="118">
                  <c:v>1869</c:v>
                </c:pt>
                <c:pt idx="119">
                  <c:v>1870</c:v>
                </c:pt>
                <c:pt idx="120">
                  <c:v>1871</c:v>
                </c:pt>
                <c:pt idx="121">
                  <c:v>1872</c:v>
                </c:pt>
                <c:pt idx="122">
                  <c:v>1873</c:v>
                </c:pt>
                <c:pt idx="123">
                  <c:v>1874</c:v>
                </c:pt>
                <c:pt idx="124">
                  <c:v>1875</c:v>
                </c:pt>
                <c:pt idx="125">
                  <c:v>1876</c:v>
                </c:pt>
                <c:pt idx="126">
                  <c:v>1877</c:v>
                </c:pt>
                <c:pt idx="127">
                  <c:v>1878</c:v>
                </c:pt>
                <c:pt idx="128">
                  <c:v>1879</c:v>
                </c:pt>
                <c:pt idx="129">
                  <c:v>1880</c:v>
                </c:pt>
                <c:pt idx="130">
                  <c:v>1881</c:v>
                </c:pt>
                <c:pt idx="131">
                  <c:v>1882</c:v>
                </c:pt>
                <c:pt idx="132">
                  <c:v>1883</c:v>
                </c:pt>
                <c:pt idx="133">
                  <c:v>1884</c:v>
                </c:pt>
                <c:pt idx="134">
                  <c:v>1885</c:v>
                </c:pt>
                <c:pt idx="135">
                  <c:v>1886</c:v>
                </c:pt>
                <c:pt idx="136">
                  <c:v>1887</c:v>
                </c:pt>
                <c:pt idx="137">
                  <c:v>1888</c:v>
                </c:pt>
                <c:pt idx="138">
                  <c:v>1889</c:v>
                </c:pt>
                <c:pt idx="139">
                  <c:v>1890</c:v>
                </c:pt>
                <c:pt idx="140">
                  <c:v>1891</c:v>
                </c:pt>
                <c:pt idx="141">
                  <c:v>1892</c:v>
                </c:pt>
                <c:pt idx="142">
                  <c:v>1893</c:v>
                </c:pt>
                <c:pt idx="143">
                  <c:v>1894</c:v>
                </c:pt>
                <c:pt idx="144">
                  <c:v>1895</c:v>
                </c:pt>
                <c:pt idx="145">
                  <c:v>1896</c:v>
                </c:pt>
                <c:pt idx="146">
                  <c:v>1897</c:v>
                </c:pt>
                <c:pt idx="147">
                  <c:v>1898</c:v>
                </c:pt>
                <c:pt idx="148">
                  <c:v>1899</c:v>
                </c:pt>
                <c:pt idx="149">
                  <c:v>1900</c:v>
                </c:pt>
                <c:pt idx="150">
                  <c:v>1901</c:v>
                </c:pt>
                <c:pt idx="151">
                  <c:v>1902</c:v>
                </c:pt>
                <c:pt idx="152">
                  <c:v>1903</c:v>
                </c:pt>
                <c:pt idx="153">
                  <c:v>1904</c:v>
                </c:pt>
                <c:pt idx="154">
                  <c:v>1905</c:v>
                </c:pt>
                <c:pt idx="155">
                  <c:v>1906</c:v>
                </c:pt>
                <c:pt idx="156">
                  <c:v>1907</c:v>
                </c:pt>
                <c:pt idx="157">
                  <c:v>1908</c:v>
                </c:pt>
                <c:pt idx="158">
                  <c:v>1909</c:v>
                </c:pt>
                <c:pt idx="159">
                  <c:v>1910</c:v>
                </c:pt>
                <c:pt idx="160">
                  <c:v>1911</c:v>
                </c:pt>
                <c:pt idx="161">
                  <c:v>1912</c:v>
                </c:pt>
                <c:pt idx="162">
                  <c:v>1913</c:v>
                </c:pt>
                <c:pt idx="163">
                  <c:v>1914</c:v>
                </c:pt>
                <c:pt idx="164">
                  <c:v>1915</c:v>
                </c:pt>
                <c:pt idx="165">
                  <c:v>1916</c:v>
                </c:pt>
                <c:pt idx="166">
                  <c:v>1917</c:v>
                </c:pt>
                <c:pt idx="167">
                  <c:v>1918</c:v>
                </c:pt>
                <c:pt idx="168">
                  <c:v>1919</c:v>
                </c:pt>
                <c:pt idx="169">
                  <c:v>1920</c:v>
                </c:pt>
                <c:pt idx="170">
                  <c:v>1921</c:v>
                </c:pt>
                <c:pt idx="171">
                  <c:v>1922</c:v>
                </c:pt>
                <c:pt idx="172">
                  <c:v>1923</c:v>
                </c:pt>
                <c:pt idx="173">
                  <c:v>1924</c:v>
                </c:pt>
                <c:pt idx="174">
                  <c:v>1925</c:v>
                </c:pt>
                <c:pt idx="175">
                  <c:v>1926</c:v>
                </c:pt>
                <c:pt idx="176">
                  <c:v>1927</c:v>
                </c:pt>
                <c:pt idx="177">
                  <c:v>1928</c:v>
                </c:pt>
                <c:pt idx="178">
                  <c:v>1929</c:v>
                </c:pt>
                <c:pt idx="179">
                  <c:v>1930</c:v>
                </c:pt>
                <c:pt idx="180">
                  <c:v>1931</c:v>
                </c:pt>
                <c:pt idx="181">
                  <c:v>1932</c:v>
                </c:pt>
                <c:pt idx="182">
                  <c:v>1933</c:v>
                </c:pt>
                <c:pt idx="183">
                  <c:v>1934</c:v>
                </c:pt>
                <c:pt idx="184">
                  <c:v>1935</c:v>
                </c:pt>
                <c:pt idx="185">
                  <c:v>1936</c:v>
                </c:pt>
                <c:pt idx="186">
                  <c:v>1937</c:v>
                </c:pt>
                <c:pt idx="187">
                  <c:v>1938</c:v>
                </c:pt>
                <c:pt idx="188">
                  <c:v>1939</c:v>
                </c:pt>
                <c:pt idx="189">
                  <c:v>1940</c:v>
                </c:pt>
                <c:pt idx="190">
                  <c:v>1941</c:v>
                </c:pt>
                <c:pt idx="191">
                  <c:v>1942</c:v>
                </c:pt>
                <c:pt idx="192">
                  <c:v>1943</c:v>
                </c:pt>
                <c:pt idx="193">
                  <c:v>1944</c:v>
                </c:pt>
                <c:pt idx="194">
                  <c:v>1945</c:v>
                </c:pt>
                <c:pt idx="195">
                  <c:v>1946</c:v>
                </c:pt>
                <c:pt idx="196">
                  <c:v>1947</c:v>
                </c:pt>
                <c:pt idx="197">
                  <c:v>1948</c:v>
                </c:pt>
                <c:pt idx="198">
                  <c:v>1949</c:v>
                </c:pt>
                <c:pt idx="199">
                  <c:v>1950</c:v>
                </c:pt>
                <c:pt idx="200">
                  <c:v>1951</c:v>
                </c:pt>
                <c:pt idx="201">
                  <c:v>1952</c:v>
                </c:pt>
                <c:pt idx="202">
                  <c:v>1953</c:v>
                </c:pt>
                <c:pt idx="203">
                  <c:v>1954</c:v>
                </c:pt>
                <c:pt idx="204">
                  <c:v>1955</c:v>
                </c:pt>
                <c:pt idx="205">
                  <c:v>1956</c:v>
                </c:pt>
                <c:pt idx="206">
                  <c:v>1957</c:v>
                </c:pt>
                <c:pt idx="207">
                  <c:v>1958</c:v>
                </c:pt>
                <c:pt idx="208">
                  <c:v>1959</c:v>
                </c:pt>
                <c:pt idx="209">
                  <c:v>1960</c:v>
                </c:pt>
                <c:pt idx="210">
                  <c:v>1961</c:v>
                </c:pt>
                <c:pt idx="211">
                  <c:v>1962</c:v>
                </c:pt>
                <c:pt idx="212">
                  <c:v>1963</c:v>
                </c:pt>
                <c:pt idx="213">
                  <c:v>1964</c:v>
                </c:pt>
                <c:pt idx="214">
                  <c:v>1965</c:v>
                </c:pt>
                <c:pt idx="215">
                  <c:v>1966</c:v>
                </c:pt>
                <c:pt idx="216">
                  <c:v>1967</c:v>
                </c:pt>
                <c:pt idx="217">
                  <c:v>1968</c:v>
                </c:pt>
                <c:pt idx="218">
                  <c:v>1969</c:v>
                </c:pt>
                <c:pt idx="219">
                  <c:v>1970</c:v>
                </c:pt>
                <c:pt idx="220">
                  <c:v>1971</c:v>
                </c:pt>
                <c:pt idx="221">
                  <c:v>1972</c:v>
                </c:pt>
                <c:pt idx="222">
                  <c:v>1973</c:v>
                </c:pt>
                <c:pt idx="223">
                  <c:v>1974</c:v>
                </c:pt>
                <c:pt idx="224">
                  <c:v>1975</c:v>
                </c:pt>
                <c:pt idx="225">
                  <c:v>1976</c:v>
                </c:pt>
                <c:pt idx="226">
                  <c:v>1977</c:v>
                </c:pt>
                <c:pt idx="227">
                  <c:v>1978</c:v>
                </c:pt>
                <c:pt idx="228">
                  <c:v>1979</c:v>
                </c:pt>
                <c:pt idx="229">
                  <c:v>1980</c:v>
                </c:pt>
                <c:pt idx="230">
                  <c:v>1981</c:v>
                </c:pt>
                <c:pt idx="231">
                  <c:v>1982</c:v>
                </c:pt>
                <c:pt idx="232">
                  <c:v>1983</c:v>
                </c:pt>
                <c:pt idx="233">
                  <c:v>1984</c:v>
                </c:pt>
                <c:pt idx="234">
                  <c:v>1985</c:v>
                </c:pt>
                <c:pt idx="235">
                  <c:v>1986</c:v>
                </c:pt>
                <c:pt idx="236">
                  <c:v>1987</c:v>
                </c:pt>
                <c:pt idx="237">
                  <c:v>1988</c:v>
                </c:pt>
                <c:pt idx="238">
                  <c:v>1989</c:v>
                </c:pt>
                <c:pt idx="239">
                  <c:v>1990</c:v>
                </c:pt>
                <c:pt idx="240">
                  <c:v>1991</c:v>
                </c:pt>
                <c:pt idx="241">
                  <c:v>1992</c:v>
                </c:pt>
                <c:pt idx="242">
                  <c:v>1993</c:v>
                </c:pt>
                <c:pt idx="243">
                  <c:v>1994</c:v>
                </c:pt>
                <c:pt idx="244">
                  <c:v>1995</c:v>
                </c:pt>
                <c:pt idx="245">
                  <c:v>1996</c:v>
                </c:pt>
                <c:pt idx="246">
                  <c:v>1997</c:v>
                </c:pt>
                <c:pt idx="247">
                  <c:v>1998</c:v>
                </c:pt>
                <c:pt idx="248">
                  <c:v>1999</c:v>
                </c:pt>
                <c:pt idx="249">
                  <c:v>2000</c:v>
                </c:pt>
                <c:pt idx="250">
                  <c:v>2001</c:v>
                </c:pt>
                <c:pt idx="251">
                  <c:v>2002</c:v>
                </c:pt>
                <c:pt idx="252">
                  <c:v>2003</c:v>
                </c:pt>
                <c:pt idx="253">
                  <c:v>2004</c:v>
                </c:pt>
                <c:pt idx="254">
                  <c:v>2005</c:v>
                </c:pt>
                <c:pt idx="255">
                  <c:v>2006</c:v>
                </c:pt>
                <c:pt idx="256">
                  <c:v>2007</c:v>
                </c:pt>
                <c:pt idx="257">
                  <c:v>2008</c:v>
                </c:pt>
                <c:pt idx="258">
                  <c:v>2009</c:v>
                </c:pt>
                <c:pt idx="259">
                  <c:v>2010</c:v>
                </c:pt>
                <c:pt idx="260">
                  <c:v>2011</c:v>
                </c:pt>
                <c:pt idx="261">
                  <c:v>2012</c:v>
                </c:pt>
                <c:pt idx="262">
                  <c:v>2013</c:v>
                </c:pt>
                <c:pt idx="263">
                  <c:v>2014</c:v>
                </c:pt>
              </c:numCache>
            </c:numRef>
          </c:xVal>
          <c:yVal>
            <c:numRef>
              <c:f>'CDIAC SUESS'!$G$6:$G$269</c:f>
              <c:numCache>
                <c:formatCode>0.000</c:formatCode>
                <c:ptCount val="264"/>
                <c:pt idx="0">
                  <c:v>1.4150943396226414E-3</c:v>
                </c:pt>
                <c:pt idx="1">
                  <c:v>1.4150943396226414E-3</c:v>
                </c:pt>
                <c:pt idx="2">
                  <c:v>1.4150943396226414E-3</c:v>
                </c:pt>
                <c:pt idx="3">
                  <c:v>1.4150943396226414E-3</c:v>
                </c:pt>
                <c:pt idx="4">
                  <c:v>1.4150943396226414E-3</c:v>
                </c:pt>
                <c:pt idx="5">
                  <c:v>1.4150943396226414E-3</c:v>
                </c:pt>
                <c:pt idx="6">
                  <c:v>1.4150943396226414E-3</c:v>
                </c:pt>
                <c:pt idx="7">
                  <c:v>1.4150943396226414E-3</c:v>
                </c:pt>
                <c:pt idx="8">
                  <c:v>1.4150943396226414E-3</c:v>
                </c:pt>
                <c:pt idx="9">
                  <c:v>1.4150943396226414E-3</c:v>
                </c:pt>
                <c:pt idx="10">
                  <c:v>1.4150943396226414E-3</c:v>
                </c:pt>
                <c:pt idx="11">
                  <c:v>1.4150943396226414E-3</c:v>
                </c:pt>
                <c:pt idx="12">
                  <c:v>1.4150943396226414E-3</c:v>
                </c:pt>
                <c:pt idx="13">
                  <c:v>1.4150943396226414E-3</c:v>
                </c:pt>
                <c:pt idx="14">
                  <c:v>1.4150943396226414E-3</c:v>
                </c:pt>
                <c:pt idx="15">
                  <c:v>1.4150943396226414E-3</c:v>
                </c:pt>
                <c:pt idx="16">
                  <c:v>1.4150943396226414E-3</c:v>
                </c:pt>
                <c:pt idx="17">
                  <c:v>1.4150943396226414E-3</c:v>
                </c:pt>
                <c:pt idx="18">
                  <c:v>1.4150943396226414E-3</c:v>
                </c:pt>
                <c:pt idx="19">
                  <c:v>1.4150943396226414E-3</c:v>
                </c:pt>
                <c:pt idx="20">
                  <c:v>1.8867924528301887E-3</c:v>
                </c:pt>
                <c:pt idx="21">
                  <c:v>1.8867924528301887E-3</c:v>
                </c:pt>
                <c:pt idx="22">
                  <c:v>1.8867924528301887E-3</c:v>
                </c:pt>
                <c:pt idx="23">
                  <c:v>1.8867924528301887E-3</c:v>
                </c:pt>
                <c:pt idx="24">
                  <c:v>1.8867924528301887E-3</c:v>
                </c:pt>
                <c:pt idx="25">
                  <c:v>1.8867924528301887E-3</c:v>
                </c:pt>
                <c:pt idx="26">
                  <c:v>1.8867924528301887E-3</c:v>
                </c:pt>
                <c:pt idx="27">
                  <c:v>1.8867924528301887E-3</c:v>
                </c:pt>
                <c:pt idx="28">
                  <c:v>1.8867924528301887E-3</c:v>
                </c:pt>
                <c:pt idx="29">
                  <c:v>1.8867924528301887E-3</c:v>
                </c:pt>
                <c:pt idx="30">
                  <c:v>2.3584905660377358E-3</c:v>
                </c:pt>
                <c:pt idx="31">
                  <c:v>2.3584905660377358E-3</c:v>
                </c:pt>
                <c:pt idx="32">
                  <c:v>2.3584905660377358E-3</c:v>
                </c:pt>
                <c:pt idx="33">
                  <c:v>2.3584905660377358E-3</c:v>
                </c:pt>
                <c:pt idx="34">
                  <c:v>2.3584905660377358E-3</c:v>
                </c:pt>
                <c:pt idx="35">
                  <c:v>2.3584905660377358E-3</c:v>
                </c:pt>
                <c:pt idx="36">
                  <c:v>2.3584905660377358E-3</c:v>
                </c:pt>
                <c:pt idx="37">
                  <c:v>2.3584905660377358E-3</c:v>
                </c:pt>
                <c:pt idx="38">
                  <c:v>2.3584905660377358E-3</c:v>
                </c:pt>
                <c:pt idx="39">
                  <c:v>2.3584905660377358E-3</c:v>
                </c:pt>
                <c:pt idx="40">
                  <c:v>2.8301886792452828E-3</c:v>
                </c:pt>
                <c:pt idx="41">
                  <c:v>2.8301886792452828E-3</c:v>
                </c:pt>
                <c:pt idx="42">
                  <c:v>2.8301886792452828E-3</c:v>
                </c:pt>
                <c:pt idx="43">
                  <c:v>2.8301886792452828E-3</c:v>
                </c:pt>
                <c:pt idx="44">
                  <c:v>2.8301886792452828E-3</c:v>
                </c:pt>
                <c:pt idx="45">
                  <c:v>2.8301886792452828E-3</c:v>
                </c:pt>
                <c:pt idx="46">
                  <c:v>3.3018867924528303E-3</c:v>
                </c:pt>
                <c:pt idx="47">
                  <c:v>3.3018867924528303E-3</c:v>
                </c:pt>
                <c:pt idx="48">
                  <c:v>3.3018867924528303E-3</c:v>
                </c:pt>
                <c:pt idx="49">
                  <c:v>3.7735849056603774E-3</c:v>
                </c:pt>
                <c:pt idx="50">
                  <c:v>3.7735849056603774E-3</c:v>
                </c:pt>
                <c:pt idx="51">
                  <c:v>4.7169811320754715E-3</c:v>
                </c:pt>
                <c:pt idx="52">
                  <c:v>4.2452830188679245E-3</c:v>
                </c:pt>
                <c:pt idx="53">
                  <c:v>4.2452830188679245E-3</c:v>
                </c:pt>
                <c:pt idx="54">
                  <c:v>4.2452830188679245E-3</c:v>
                </c:pt>
                <c:pt idx="55">
                  <c:v>4.7169811320754715E-3</c:v>
                </c:pt>
                <c:pt idx="56">
                  <c:v>4.7169811320754715E-3</c:v>
                </c:pt>
                <c:pt idx="57">
                  <c:v>4.7169811320754715E-3</c:v>
                </c:pt>
                <c:pt idx="58">
                  <c:v>4.7169811320754715E-3</c:v>
                </c:pt>
                <c:pt idx="59">
                  <c:v>4.7169811320754715E-3</c:v>
                </c:pt>
                <c:pt idx="60">
                  <c:v>5.1886792452830186E-3</c:v>
                </c:pt>
                <c:pt idx="61">
                  <c:v>5.1886792452830186E-3</c:v>
                </c:pt>
                <c:pt idx="62">
                  <c:v>5.1886792452830186E-3</c:v>
                </c:pt>
                <c:pt idx="63">
                  <c:v>5.1886792452830186E-3</c:v>
                </c:pt>
                <c:pt idx="64">
                  <c:v>5.6603773584905656E-3</c:v>
                </c:pt>
                <c:pt idx="65">
                  <c:v>6.1320754716981136E-3</c:v>
                </c:pt>
                <c:pt idx="66">
                  <c:v>6.6037735849056606E-3</c:v>
                </c:pt>
                <c:pt idx="67">
                  <c:v>6.6037735849056606E-3</c:v>
                </c:pt>
                <c:pt idx="68">
                  <c:v>6.6037735849056606E-3</c:v>
                </c:pt>
                <c:pt idx="69">
                  <c:v>6.6037735849056606E-3</c:v>
                </c:pt>
                <c:pt idx="70">
                  <c:v>6.6037735849056606E-3</c:v>
                </c:pt>
                <c:pt idx="71">
                  <c:v>7.0754716981132077E-3</c:v>
                </c:pt>
                <c:pt idx="72">
                  <c:v>7.5471698113207548E-3</c:v>
                </c:pt>
                <c:pt idx="73">
                  <c:v>7.5471698113207548E-3</c:v>
                </c:pt>
                <c:pt idx="74">
                  <c:v>8.0188679245283018E-3</c:v>
                </c:pt>
                <c:pt idx="75">
                  <c:v>8.0188679245283018E-3</c:v>
                </c:pt>
                <c:pt idx="76">
                  <c:v>8.4905660377358489E-3</c:v>
                </c:pt>
                <c:pt idx="77">
                  <c:v>8.4905660377358489E-3</c:v>
                </c:pt>
                <c:pt idx="78">
                  <c:v>8.4905660377358489E-3</c:v>
                </c:pt>
                <c:pt idx="79">
                  <c:v>1.1320754716981131E-2</c:v>
                </c:pt>
                <c:pt idx="80">
                  <c:v>1.0849056603773584E-2</c:v>
                </c:pt>
                <c:pt idx="81">
                  <c:v>1.0849056603773584E-2</c:v>
                </c:pt>
                <c:pt idx="82">
                  <c:v>1.1320754716981131E-2</c:v>
                </c:pt>
                <c:pt idx="83">
                  <c:v>1.1320754716981131E-2</c:v>
                </c:pt>
                <c:pt idx="84">
                  <c:v>1.179245283018868E-2</c:v>
                </c:pt>
                <c:pt idx="85">
                  <c:v>1.3679245283018868E-2</c:v>
                </c:pt>
                <c:pt idx="86">
                  <c:v>1.3679245283018868E-2</c:v>
                </c:pt>
                <c:pt idx="87">
                  <c:v>1.4150943396226415E-2</c:v>
                </c:pt>
                <c:pt idx="88">
                  <c:v>1.4622641509433962E-2</c:v>
                </c:pt>
                <c:pt idx="89">
                  <c:v>1.5566037735849057E-2</c:v>
                </c:pt>
                <c:pt idx="90">
                  <c:v>1.6037735849056604E-2</c:v>
                </c:pt>
                <c:pt idx="91">
                  <c:v>1.6981132075471698E-2</c:v>
                </c:pt>
                <c:pt idx="92">
                  <c:v>1.7452830188679245E-2</c:v>
                </c:pt>
                <c:pt idx="93">
                  <c:v>1.8396226415094339E-2</c:v>
                </c:pt>
                <c:pt idx="94">
                  <c:v>2.0283018867924527E-2</c:v>
                </c:pt>
                <c:pt idx="95">
                  <c:v>2.0283018867924527E-2</c:v>
                </c:pt>
                <c:pt idx="96">
                  <c:v>2.1698113207547168E-2</c:v>
                </c:pt>
                <c:pt idx="97">
                  <c:v>2.2169811320754716E-2</c:v>
                </c:pt>
                <c:pt idx="98">
                  <c:v>2.358490566037736E-2</c:v>
                </c:pt>
                <c:pt idx="99">
                  <c:v>2.5471698113207548E-2</c:v>
                </c:pt>
                <c:pt idx="100">
                  <c:v>2.5471698113207548E-2</c:v>
                </c:pt>
                <c:pt idx="101">
                  <c:v>2.688679245283019E-2</c:v>
                </c:pt>
                <c:pt idx="102">
                  <c:v>2.7830188679245284E-2</c:v>
                </c:pt>
                <c:pt idx="103">
                  <c:v>3.2547169811320754E-2</c:v>
                </c:pt>
                <c:pt idx="104">
                  <c:v>3.3490566037735849E-2</c:v>
                </c:pt>
                <c:pt idx="105">
                  <c:v>3.5849056603773584E-2</c:v>
                </c:pt>
                <c:pt idx="106">
                  <c:v>3.6320754716981131E-2</c:v>
                </c:pt>
                <c:pt idx="107">
                  <c:v>3.6792452830188678E-2</c:v>
                </c:pt>
                <c:pt idx="108">
                  <c:v>3.9150943396226413E-2</c:v>
                </c:pt>
                <c:pt idx="109">
                  <c:v>4.292452830188679E-2</c:v>
                </c:pt>
                <c:pt idx="110">
                  <c:v>4.4811320754716978E-2</c:v>
                </c:pt>
                <c:pt idx="111">
                  <c:v>4.5754716981132072E-2</c:v>
                </c:pt>
                <c:pt idx="112">
                  <c:v>4.9056603773584909E-2</c:v>
                </c:pt>
                <c:pt idx="113">
                  <c:v>5.2830188679245285E-2</c:v>
                </c:pt>
                <c:pt idx="114">
                  <c:v>5.6132075471698115E-2</c:v>
                </c:pt>
                <c:pt idx="115">
                  <c:v>5.7547169811320756E-2</c:v>
                </c:pt>
                <c:pt idx="116">
                  <c:v>6.1320754716981132E-2</c:v>
                </c:pt>
                <c:pt idx="117">
                  <c:v>6.3679245283018868E-2</c:v>
                </c:pt>
                <c:pt idx="118">
                  <c:v>6.6981132075471697E-2</c:v>
                </c:pt>
                <c:pt idx="119">
                  <c:v>6.9339622641509432E-2</c:v>
                </c:pt>
                <c:pt idx="120">
                  <c:v>7.3584905660377356E-2</c:v>
                </c:pt>
                <c:pt idx="121">
                  <c:v>8.1603773584905656E-2</c:v>
                </c:pt>
                <c:pt idx="122">
                  <c:v>8.6792452830188674E-2</c:v>
                </c:pt>
                <c:pt idx="123">
                  <c:v>8.2075471698113203E-2</c:v>
                </c:pt>
                <c:pt idx="124">
                  <c:v>8.8679245283018862E-2</c:v>
                </c:pt>
                <c:pt idx="125">
                  <c:v>9.0094339622641503E-2</c:v>
                </c:pt>
                <c:pt idx="126">
                  <c:v>9.1509433962264145E-2</c:v>
                </c:pt>
                <c:pt idx="127">
                  <c:v>9.2452830188679239E-2</c:v>
                </c:pt>
                <c:pt idx="128">
                  <c:v>9.9056603773584911E-2</c:v>
                </c:pt>
                <c:pt idx="129">
                  <c:v>0.11132075471698114</c:v>
                </c:pt>
                <c:pt idx="130">
                  <c:v>0.11462264150943396</c:v>
                </c:pt>
                <c:pt idx="131">
                  <c:v>0.12075471698113208</c:v>
                </c:pt>
                <c:pt idx="132">
                  <c:v>0.12830188679245283</c:v>
                </c:pt>
                <c:pt idx="133">
                  <c:v>0.12971698113207547</c:v>
                </c:pt>
                <c:pt idx="134">
                  <c:v>0.13066037735849056</c:v>
                </c:pt>
                <c:pt idx="135">
                  <c:v>0.13254716981132075</c:v>
                </c:pt>
                <c:pt idx="136">
                  <c:v>0.13915094339622641</c:v>
                </c:pt>
                <c:pt idx="137">
                  <c:v>0.15424528301886792</c:v>
                </c:pt>
                <c:pt idx="138">
                  <c:v>0.15424528301886792</c:v>
                </c:pt>
                <c:pt idx="139">
                  <c:v>0.16792452830188678</c:v>
                </c:pt>
                <c:pt idx="140">
                  <c:v>0.17547169811320754</c:v>
                </c:pt>
                <c:pt idx="141">
                  <c:v>0.17641509433962263</c:v>
                </c:pt>
                <c:pt idx="142">
                  <c:v>0.17452830188679244</c:v>
                </c:pt>
                <c:pt idx="143">
                  <c:v>0.18066037735849055</c:v>
                </c:pt>
                <c:pt idx="144">
                  <c:v>0.19150943396226416</c:v>
                </c:pt>
                <c:pt idx="145">
                  <c:v>0.19764150943396228</c:v>
                </c:pt>
                <c:pt idx="146">
                  <c:v>0.20754716981132076</c:v>
                </c:pt>
                <c:pt idx="147">
                  <c:v>0.21933962264150944</c:v>
                </c:pt>
                <c:pt idx="148">
                  <c:v>0.23915094339622642</c:v>
                </c:pt>
                <c:pt idx="149">
                  <c:v>0.25188679245283019</c:v>
                </c:pt>
                <c:pt idx="150">
                  <c:v>0.26037735849056604</c:v>
                </c:pt>
                <c:pt idx="151">
                  <c:v>0.26698113207547169</c:v>
                </c:pt>
                <c:pt idx="152">
                  <c:v>0.29103773584905662</c:v>
                </c:pt>
                <c:pt idx="153">
                  <c:v>0.29433962264150942</c:v>
                </c:pt>
                <c:pt idx="154">
                  <c:v>0.31273584905660379</c:v>
                </c:pt>
                <c:pt idx="155">
                  <c:v>0.33349056603773586</c:v>
                </c:pt>
                <c:pt idx="156">
                  <c:v>0.36981132075471695</c:v>
                </c:pt>
                <c:pt idx="157">
                  <c:v>0.35377358490566035</c:v>
                </c:pt>
                <c:pt idx="158">
                  <c:v>0.37028301886792453</c:v>
                </c:pt>
                <c:pt idx="159">
                  <c:v>0.38632075471698113</c:v>
                </c:pt>
                <c:pt idx="160">
                  <c:v>0.39433962264150946</c:v>
                </c:pt>
                <c:pt idx="161">
                  <c:v>0.41462264150943395</c:v>
                </c:pt>
                <c:pt idx="162">
                  <c:v>0.44481132075471697</c:v>
                </c:pt>
                <c:pt idx="163">
                  <c:v>0.40094339622641512</c:v>
                </c:pt>
                <c:pt idx="164">
                  <c:v>0.39528301886792455</c:v>
                </c:pt>
                <c:pt idx="165">
                  <c:v>0.42499999999999999</c:v>
                </c:pt>
                <c:pt idx="166">
                  <c:v>0.45047169811320753</c:v>
                </c:pt>
                <c:pt idx="167">
                  <c:v>0.44150943396226416</c:v>
                </c:pt>
                <c:pt idx="168">
                  <c:v>0.38018867924528305</c:v>
                </c:pt>
                <c:pt idx="169">
                  <c:v>0.43962264150943398</c:v>
                </c:pt>
                <c:pt idx="170">
                  <c:v>0.37877358490566038</c:v>
                </c:pt>
                <c:pt idx="171">
                  <c:v>0.39858490566037735</c:v>
                </c:pt>
                <c:pt idx="172">
                  <c:v>0.45754716981132076</c:v>
                </c:pt>
                <c:pt idx="173">
                  <c:v>0.45424528301886791</c:v>
                </c:pt>
                <c:pt idx="174">
                  <c:v>0.45990566037735847</c:v>
                </c:pt>
                <c:pt idx="175">
                  <c:v>0.46367924528301885</c:v>
                </c:pt>
                <c:pt idx="176">
                  <c:v>0.50094339622641515</c:v>
                </c:pt>
                <c:pt idx="177">
                  <c:v>0.50235849056603776</c:v>
                </c:pt>
                <c:pt idx="178">
                  <c:v>0.54009433962264153</c:v>
                </c:pt>
                <c:pt idx="179">
                  <c:v>0.49669811320754714</c:v>
                </c:pt>
                <c:pt idx="180">
                  <c:v>0.44339622641509435</c:v>
                </c:pt>
                <c:pt idx="181">
                  <c:v>0.39952830188679245</c:v>
                </c:pt>
                <c:pt idx="182">
                  <c:v>0.42122641509433961</c:v>
                </c:pt>
                <c:pt idx="183">
                  <c:v>0.45896226415094338</c:v>
                </c:pt>
                <c:pt idx="184">
                  <c:v>0.48443396226415092</c:v>
                </c:pt>
                <c:pt idx="185">
                  <c:v>0.53301886792452835</c:v>
                </c:pt>
                <c:pt idx="186">
                  <c:v>0.57028301886792454</c:v>
                </c:pt>
                <c:pt idx="187">
                  <c:v>0.53867924528301891</c:v>
                </c:pt>
                <c:pt idx="188">
                  <c:v>0.56226415094339621</c:v>
                </c:pt>
                <c:pt idx="189">
                  <c:v>0.61273584905660372</c:v>
                </c:pt>
                <c:pt idx="190">
                  <c:v>0.62924528301886795</c:v>
                </c:pt>
                <c:pt idx="191">
                  <c:v>0.63301886792452833</c:v>
                </c:pt>
                <c:pt idx="192">
                  <c:v>0.65613207547169816</c:v>
                </c:pt>
                <c:pt idx="193">
                  <c:v>0.65235849056603779</c:v>
                </c:pt>
                <c:pt idx="194">
                  <c:v>0.54716981132075471</c:v>
                </c:pt>
                <c:pt idx="195">
                  <c:v>0.58396226415094343</c:v>
                </c:pt>
                <c:pt idx="196">
                  <c:v>0.65660377358490563</c:v>
                </c:pt>
                <c:pt idx="197">
                  <c:v>0.69292452830188678</c:v>
                </c:pt>
                <c:pt idx="198">
                  <c:v>0.66933962264150948</c:v>
                </c:pt>
                <c:pt idx="199">
                  <c:v>0.76886792452830188</c:v>
                </c:pt>
                <c:pt idx="200">
                  <c:v>0.83349056603773586</c:v>
                </c:pt>
                <c:pt idx="201">
                  <c:v>0.84669811320754718</c:v>
                </c:pt>
                <c:pt idx="202">
                  <c:v>0.86839622641509429</c:v>
                </c:pt>
                <c:pt idx="203">
                  <c:v>0.87971698113207553</c:v>
                </c:pt>
                <c:pt idx="204">
                  <c:v>0.96320754716981127</c:v>
                </c:pt>
                <c:pt idx="205">
                  <c:v>1.0268867924528302</c:v>
                </c:pt>
                <c:pt idx="206">
                  <c:v>1.070754716981132</c:v>
                </c:pt>
                <c:pt idx="207">
                  <c:v>1.0990566037735849</c:v>
                </c:pt>
                <c:pt idx="208">
                  <c:v>1.1575471698113207</c:v>
                </c:pt>
                <c:pt idx="209">
                  <c:v>1.2117924528301887</c:v>
                </c:pt>
                <c:pt idx="210">
                  <c:v>1.2169811320754718</c:v>
                </c:pt>
                <c:pt idx="211">
                  <c:v>1.2669811320754718</c:v>
                </c:pt>
                <c:pt idx="212">
                  <c:v>1.3363207547169811</c:v>
                </c:pt>
                <c:pt idx="213">
                  <c:v>1.4127358490566038</c:v>
                </c:pt>
                <c:pt idx="214">
                  <c:v>1.4764150943396226</c:v>
                </c:pt>
                <c:pt idx="215">
                  <c:v>1.5509433962264152</c:v>
                </c:pt>
                <c:pt idx="216">
                  <c:v>1.6004716981132074</c:v>
                </c:pt>
                <c:pt idx="217">
                  <c:v>1.6820754716981132</c:v>
                </c:pt>
                <c:pt idx="218">
                  <c:v>1.7830188679245282</c:v>
                </c:pt>
                <c:pt idx="219">
                  <c:v>1.9117924528301886</c:v>
                </c:pt>
                <c:pt idx="220">
                  <c:v>1.9849056603773585</c:v>
                </c:pt>
                <c:pt idx="221">
                  <c:v>2.0641509433962266</c:v>
                </c:pt>
                <c:pt idx="222">
                  <c:v>2.1764150943396228</c:v>
                </c:pt>
                <c:pt idx="223">
                  <c:v>2.1806603773584907</c:v>
                </c:pt>
                <c:pt idx="224">
                  <c:v>2.1679245283018869</c:v>
                </c:pt>
                <c:pt idx="225">
                  <c:v>2.2943396226415094</c:v>
                </c:pt>
                <c:pt idx="226">
                  <c:v>2.3660377358490567</c:v>
                </c:pt>
                <c:pt idx="227">
                  <c:v>2.3933962264150943</c:v>
                </c:pt>
                <c:pt idx="228">
                  <c:v>2.5268867924528302</c:v>
                </c:pt>
                <c:pt idx="229">
                  <c:v>2.5004716981132074</c:v>
                </c:pt>
                <c:pt idx="230">
                  <c:v>2.4235849056603773</c:v>
                </c:pt>
                <c:pt idx="231">
                  <c:v>2.4028301886792454</c:v>
                </c:pt>
                <c:pt idx="232">
                  <c:v>2.3938679245283021</c:v>
                </c:pt>
                <c:pt idx="233">
                  <c:v>2.4801886792452832</c:v>
                </c:pt>
                <c:pt idx="234">
                  <c:v>2.5551886792452829</c:v>
                </c:pt>
                <c:pt idx="235">
                  <c:v>2.6334905660377359</c:v>
                </c:pt>
                <c:pt idx="236">
                  <c:v>2.7004716981132075</c:v>
                </c:pt>
                <c:pt idx="237">
                  <c:v>2.8</c:v>
                </c:pt>
                <c:pt idx="238">
                  <c:v>2.861320754716981</c:v>
                </c:pt>
                <c:pt idx="239">
                  <c:v>2.8650943396226416</c:v>
                </c:pt>
                <c:pt idx="240">
                  <c:v>2.8971698113207549</c:v>
                </c:pt>
                <c:pt idx="241">
                  <c:v>2.8669811320754719</c:v>
                </c:pt>
                <c:pt idx="242">
                  <c:v>2.8632075471698113</c:v>
                </c:pt>
                <c:pt idx="243">
                  <c:v>2.9122641509433964</c:v>
                </c:pt>
                <c:pt idx="244">
                  <c:v>2.9740566037735849</c:v>
                </c:pt>
                <c:pt idx="245">
                  <c:v>3.0415094339622644</c:v>
                </c:pt>
                <c:pt idx="246">
                  <c:v>3.0924528301886793</c:v>
                </c:pt>
                <c:pt idx="247">
                  <c:v>3.1018867924528304</c:v>
                </c:pt>
                <c:pt idx="248">
                  <c:v>3.094811320754717</c:v>
                </c:pt>
                <c:pt idx="249">
                  <c:v>3.175943396226415</c:v>
                </c:pt>
                <c:pt idx="250">
                  <c:v>3.2514150943396225</c:v>
                </c:pt>
                <c:pt idx="251">
                  <c:v>3.2990566037735851</c:v>
                </c:pt>
                <c:pt idx="252">
                  <c:v>3.479245283018868</c:v>
                </c:pt>
                <c:pt idx="253">
                  <c:v>3.6523584905660376</c:v>
                </c:pt>
                <c:pt idx="254">
                  <c:v>3.7933962264150942</c:v>
                </c:pt>
                <c:pt idx="255">
                  <c:v>3.9320754716981132</c:v>
                </c:pt>
                <c:pt idx="256">
                  <c:v>4.0108490566037736</c:v>
                </c:pt>
                <c:pt idx="257">
                  <c:v>4.1396226415094342</c:v>
                </c:pt>
                <c:pt idx="258">
                  <c:v>4.1023584905660373</c:v>
                </c:pt>
                <c:pt idx="259">
                  <c:v>4.3056603773584907</c:v>
                </c:pt>
                <c:pt idx="260">
                  <c:v>4.4825471698113208</c:v>
                </c:pt>
                <c:pt idx="261">
                  <c:v>4.5627358490566037</c:v>
                </c:pt>
                <c:pt idx="262">
                  <c:v>4.6099056603773585</c:v>
                </c:pt>
                <c:pt idx="263">
                  <c:v>4.6485849056603774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579328"/>
        <c:axId val="143579904"/>
      </c:scatterChart>
      <c:valAx>
        <c:axId val="143578176"/>
        <c:scaling>
          <c:orientation val="minMax"/>
          <c:max val="2010"/>
          <c:min val="187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78752"/>
        <c:crosses val="autoZero"/>
        <c:crossBetween val="midCat"/>
      </c:valAx>
      <c:valAx>
        <c:axId val="143578752"/>
        <c:scaling>
          <c:orientation val="minMax"/>
          <c:max val="100"/>
          <c:min val="0"/>
        </c:scaling>
        <c:delete val="0"/>
        <c:axPos val="l"/>
        <c:majorGridlines/>
        <c:min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solidFill>
                  <a:srgbClr val="FF0000"/>
                </a:solidFill>
                <a:latin typeface="Arial" pitchFamily="34" charset="0"/>
                <a:cs typeface="Arial" pitchFamily="34" charset="0"/>
              </a:defRPr>
            </a:pPr>
            <a:endParaRPr lang="fr-FR"/>
          </a:p>
        </c:txPr>
        <c:crossAx val="143578176"/>
        <c:crosses val="autoZero"/>
        <c:crossBetween val="midCat"/>
      </c:valAx>
      <c:valAx>
        <c:axId val="14357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579904"/>
        <c:crosses val="autoZero"/>
        <c:crossBetween val="midCat"/>
      </c:valAx>
      <c:valAx>
        <c:axId val="143579904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rgbClr val="0070C0"/>
                </a:solidFill>
                <a:latin typeface="Arial" pitchFamily="34" charset="0"/>
                <a:cs typeface="Arial" pitchFamily="34" charset="0"/>
              </a:defRPr>
            </a:pPr>
            <a:endParaRPr lang="fr-FR"/>
          </a:p>
        </c:txPr>
        <c:crossAx val="143579328"/>
        <c:crosses val="max"/>
        <c:crossBetween val="midCat"/>
      </c:valAx>
    </c:plotArea>
    <c:legend>
      <c:legendPos val="r"/>
      <c:legendEntry>
        <c:idx val="0"/>
        <c:txPr>
          <a:bodyPr/>
          <a:lstStyle/>
          <a:p>
            <a:pPr>
              <a:defRPr sz="1600" b="1">
                <a:solidFill>
                  <a:srgbClr val="FF0000"/>
                </a:solidFill>
                <a:latin typeface="Arial" pitchFamily="34" charset="0"/>
                <a:cs typeface="Arial" pitchFamily="34" charset="0"/>
              </a:defRPr>
            </a:pPr>
            <a:endParaRPr lang="fr-FR"/>
          </a:p>
        </c:txPr>
      </c:legendEntry>
      <c:legendEntry>
        <c:idx val="1"/>
        <c:txPr>
          <a:bodyPr/>
          <a:lstStyle/>
          <a:p>
            <a:pPr>
              <a:defRPr sz="1600" b="1">
                <a:solidFill>
                  <a:srgbClr val="0070C0"/>
                </a:solidFill>
                <a:latin typeface="Arial" pitchFamily="34" charset="0"/>
                <a:cs typeface="Arial" pitchFamily="34" charset="0"/>
              </a:defRPr>
            </a:pPr>
            <a:endParaRPr lang="fr-FR"/>
          </a:p>
        </c:txPr>
      </c:legendEntry>
      <c:layout>
        <c:manualLayout>
          <c:xMode val="edge"/>
          <c:yMode val="edge"/>
          <c:x val="7.6796937080112843E-2"/>
          <c:y val="0.33993111233436291"/>
          <c:w val="0.32108044980615996"/>
          <c:h val="0.23234987913744837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600" b="1">
              <a:latin typeface="Arial" pitchFamily="34" charset="0"/>
              <a:cs typeface="Arial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2"/>
    </a:solidFill>
    <a:ln w="12700">
      <a:solidFill>
        <a:schemeClr val="tx1"/>
      </a:solidFill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29821404647107E-2"/>
          <c:y val="2.8116539608962307E-2"/>
          <c:w val="0.89515387759324472"/>
          <c:h val="0.94376692078207536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'CDIAC SUESS'!$K$204</c:f>
              <c:strCache>
                <c:ptCount val="1"/>
                <c:pt idx="0">
                  <c:v>  Effet Suess  estimation 10 années précedentes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'CDIAC SUESS'!$I$205:$I$270</c:f>
              <c:numCache>
                <c:formatCode>General</c:formatCode>
                <c:ptCount val="66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</c:numCache>
            </c:numRef>
          </c:xVal>
          <c:yVal>
            <c:numRef>
              <c:f>'CDIAC SUESS'!$K$205:$K$270</c:f>
              <c:numCache>
                <c:formatCode>0.0</c:formatCode>
                <c:ptCount val="66"/>
                <c:pt idx="0" formatCode="General">
                  <c:v>-20</c:v>
                </c:pt>
                <c:pt idx="1">
                  <c:v>-20.629451955226049</c:v>
                </c:pt>
                <c:pt idx="2">
                  <c:v>-21.287977903765082</c:v>
                </c:pt>
                <c:pt idx="3">
                  <c:v>-21.942142753307166</c:v>
                </c:pt>
                <c:pt idx="4">
                  <c:v>-22.642825992150019</c:v>
                </c:pt>
                <c:pt idx="5">
                  <c:v>-23.924989097252507</c:v>
                </c:pt>
                <c:pt idx="6">
                  <c:v>-25.290013083296991</c:v>
                </c:pt>
                <c:pt idx="7">
                  <c:v>-26.566361389736876</c:v>
                </c:pt>
                <c:pt idx="8">
                  <c:v>-27.817996801860733</c:v>
                </c:pt>
                <c:pt idx="9">
                  <c:v>-29.322575955807526</c:v>
                </c:pt>
                <c:pt idx="10">
                  <c:v>-30.68759994185201</c:v>
                </c:pt>
                <c:pt idx="11">
                  <c:v>-31.869457770024709</c:v>
                </c:pt>
                <c:pt idx="12">
                  <c:v>-33.164704172118029</c:v>
                </c:pt>
                <c:pt idx="13">
                  <c:v>-34.606774240441922</c:v>
                </c:pt>
                <c:pt idx="14">
                  <c:v>-36.249454862625377</c:v>
                </c:pt>
                <c:pt idx="15">
                  <c:v>-37.831080098851572</c:v>
                </c:pt>
                <c:pt idx="16">
                  <c:v>-39.446140427387704</c:v>
                </c:pt>
                <c:pt idx="17">
                  <c:v>-41.078645151911608</c:v>
                </c:pt>
                <c:pt idx="18">
                  <c:v>-42.875417938653875</c:v>
                </c:pt>
                <c:pt idx="19">
                  <c:v>-44.803023695304539</c:v>
                </c:pt>
                <c:pt idx="20">
                  <c:v>-46.96031399912777</c:v>
                </c:pt>
                <c:pt idx="21">
                  <c:v>-49.326937054804475</c:v>
                </c:pt>
                <c:pt idx="22">
                  <c:v>-51.783689489751417</c:v>
                </c:pt>
                <c:pt idx="23">
                  <c:v>-54.372728594272417</c:v>
                </c:pt>
                <c:pt idx="24">
                  <c:v>-56.739351649949114</c:v>
                </c:pt>
                <c:pt idx="25">
                  <c:v>-58.870475359790674</c:v>
                </c:pt>
                <c:pt idx="26">
                  <c:v>-61.161506032853609</c:v>
                </c:pt>
                <c:pt idx="27">
                  <c:v>-63.520860590202069</c:v>
                </c:pt>
                <c:pt idx="28">
                  <c:v>-65.713039686000869</c:v>
                </c:pt>
                <c:pt idx="29">
                  <c:v>-68.005524058729463</c:v>
                </c:pt>
                <c:pt idx="30">
                  <c:v>-69.819741241459511</c:v>
                </c:pt>
                <c:pt idx="31">
                  <c:v>-71.171681930513145</c:v>
                </c:pt>
                <c:pt idx="32">
                  <c:v>-72.2154382904492</c:v>
                </c:pt>
                <c:pt idx="33">
                  <c:v>-72.885593836313404</c:v>
                </c:pt>
                <c:pt idx="34">
                  <c:v>-73.808693124000584</c:v>
                </c:pt>
                <c:pt idx="35">
                  <c:v>-75.002180549498462</c:v>
                </c:pt>
                <c:pt idx="36">
                  <c:v>-76.047390609100148</c:v>
                </c:pt>
                <c:pt idx="37">
                  <c:v>-77.07806367204536</c:v>
                </c:pt>
                <c:pt idx="38">
                  <c:v>-78.331152783834867</c:v>
                </c:pt>
                <c:pt idx="39">
                  <c:v>-79.36182584678005</c:v>
                </c:pt>
                <c:pt idx="40">
                  <c:v>-80.485535688326777</c:v>
                </c:pt>
                <c:pt idx="41">
                  <c:v>-81.945050152638444</c:v>
                </c:pt>
                <c:pt idx="42">
                  <c:v>-83.375490623637148</c:v>
                </c:pt>
                <c:pt idx="43">
                  <c:v>-84.821921790957973</c:v>
                </c:pt>
                <c:pt idx="44">
                  <c:v>-86.153510684692549</c:v>
                </c:pt>
                <c:pt idx="45">
                  <c:v>-87.444395987788923</c:v>
                </c:pt>
                <c:pt idx="46">
                  <c:v>-88.701846198575382</c:v>
                </c:pt>
                <c:pt idx="47">
                  <c:v>-89.909870620729748</c:v>
                </c:pt>
                <c:pt idx="48">
                  <c:v>-90.840238406745172</c:v>
                </c:pt>
                <c:pt idx="49">
                  <c:v>-91.559819741241441</c:v>
                </c:pt>
                <c:pt idx="50">
                  <c:v>-92.51780782090421</c:v>
                </c:pt>
                <c:pt idx="51">
                  <c:v>-93.609536269806654</c:v>
                </c:pt>
                <c:pt idx="52">
                  <c:v>-94.941125163541216</c:v>
                </c:pt>
                <c:pt idx="53">
                  <c:v>-96.839656926878916</c:v>
                </c:pt>
                <c:pt idx="54">
                  <c:v>-99.120511702282315</c:v>
                </c:pt>
                <c:pt idx="55">
                  <c:v>-101.64558802151475</c:v>
                </c:pt>
                <c:pt idx="56">
                  <c:v>-104.39017299026018</c:v>
                </c:pt>
                <c:pt idx="57">
                  <c:v>-107.22052623927895</c:v>
                </c:pt>
                <c:pt idx="58">
                  <c:v>-110.41866550370693</c:v>
                </c:pt>
                <c:pt idx="59">
                  <c:v>-113.52376798953337</c:v>
                </c:pt>
                <c:pt idx="60">
                  <c:v>-117.00537868876289</c:v>
                </c:pt>
                <c:pt idx="61">
                  <c:v>-120.79953481610697</c:v>
                </c:pt>
                <c:pt idx="62">
                  <c:v>-124.69399622038084</c:v>
                </c:pt>
                <c:pt idx="63">
                  <c:v>-128.17851431894167</c:v>
                </c:pt>
                <c:pt idx="64">
                  <c:v>-131.24872801279253</c:v>
                </c:pt>
                <c:pt idx="65">
                  <c:v>-134.04273877017008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20224"/>
        <c:axId val="144420800"/>
      </c:scatterChart>
      <c:scatterChart>
        <c:scatterStyle val="smoothMarker"/>
        <c:varyColors val="0"/>
        <c:ser>
          <c:idx val="0"/>
          <c:order val="0"/>
          <c:tx>
            <c:strRef>
              <c:f>'CDIAC SUESS'!$J$204</c:f>
              <c:strCache>
                <c:ptCount val="1"/>
                <c:pt idx="0">
                  <c:v> Anthropique = Cumul des 10 années précédentes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'CDIAC SUESS'!$I$205:$I$270</c:f>
              <c:numCache>
                <c:formatCode>General</c:formatCode>
                <c:ptCount val="66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</c:numCache>
            </c:numRef>
          </c:xVal>
          <c:yVal>
            <c:numRef>
              <c:f>'CDIAC SUESS'!$J$205:$J$270</c:f>
              <c:numCache>
                <c:formatCode>0.000</c:formatCode>
                <c:ptCount val="66"/>
                <c:pt idx="0">
                  <c:v>6.4896226415094347</c:v>
                </c:pt>
                <c:pt idx="1">
                  <c:v>6.6938679245283028</c:v>
                </c:pt>
                <c:pt idx="2">
                  <c:v>6.9075471698113216</c:v>
                </c:pt>
                <c:pt idx="3">
                  <c:v>7.1198113207547173</c:v>
                </c:pt>
                <c:pt idx="4">
                  <c:v>7.3471698113207546</c:v>
                </c:pt>
                <c:pt idx="5">
                  <c:v>7.7632075471698112</c:v>
                </c:pt>
                <c:pt idx="6">
                  <c:v>8.2061320754716984</c:v>
                </c:pt>
                <c:pt idx="7">
                  <c:v>8.6202830188679247</c:v>
                </c:pt>
                <c:pt idx="8">
                  <c:v>9.0264150943396224</c:v>
                </c:pt>
                <c:pt idx="9">
                  <c:v>9.5146226415094333</c:v>
                </c:pt>
                <c:pt idx="10">
                  <c:v>9.9575471698113205</c:v>
                </c:pt>
                <c:pt idx="11">
                  <c:v>10.341037735849056</c:v>
                </c:pt>
                <c:pt idx="12">
                  <c:v>10.76132075471698</c:v>
                </c:pt>
                <c:pt idx="13">
                  <c:v>11.229245283018868</c:v>
                </c:pt>
                <c:pt idx="14">
                  <c:v>11.762264150943397</c:v>
                </c:pt>
                <c:pt idx="15">
                  <c:v>12.275471698113208</c:v>
                </c:pt>
                <c:pt idx="16">
                  <c:v>12.799528301886795</c:v>
                </c:pt>
                <c:pt idx="17">
                  <c:v>13.329245283018867</c:v>
                </c:pt>
                <c:pt idx="18">
                  <c:v>13.912264150943397</c:v>
                </c:pt>
                <c:pt idx="19">
                  <c:v>14.537735849056602</c:v>
                </c:pt>
                <c:pt idx="20">
                  <c:v>15.237735849056602</c:v>
                </c:pt>
                <c:pt idx="21">
                  <c:v>16.005660377358492</c:v>
                </c:pt>
                <c:pt idx="22">
                  <c:v>16.802830188679245</c:v>
                </c:pt>
                <c:pt idx="23">
                  <c:v>17.642924528301887</c:v>
                </c:pt>
                <c:pt idx="24">
                  <c:v>18.410849056603773</c:v>
                </c:pt>
                <c:pt idx="25">
                  <c:v>19.10235849056604</c:v>
                </c:pt>
                <c:pt idx="26">
                  <c:v>19.845754716981133</c:v>
                </c:pt>
                <c:pt idx="27">
                  <c:v>20.611320754716985</c:v>
                </c:pt>
                <c:pt idx="28">
                  <c:v>21.322641509433961</c:v>
                </c:pt>
                <c:pt idx="29">
                  <c:v>22.066509433962267</c:v>
                </c:pt>
                <c:pt idx="30">
                  <c:v>22.655188679245285</c:v>
                </c:pt>
                <c:pt idx="31">
                  <c:v>23.093867924528304</c:v>
                </c:pt>
                <c:pt idx="32">
                  <c:v>23.432547169811322</c:v>
                </c:pt>
                <c:pt idx="33">
                  <c:v>23.65</c:v>
                </c:pt>
                <c:pt idx="34">
                  <c:v>23.949528301886794</c:v>
                </c:pt>
                <c:pt idx="35">
                  <c:v>24.336792452830188</c:v>
                </c:pt>
                <c:pt idx="36">
                  <c:v>24.675943396226415</c:v>
                </c:pt>
                <c:pt idx="37">
                  <c:v>25.010377358490569</c:v>
                </c:pt>
                <c:pt idx="38">
                  <c:v>25.416981132075474</c:v>
                </c:pt>
                <c:pt idx="39">
                  <c:v>25.751415094339624</c:v>
                </c:pt>
                <c:pt idx="40">
                  <c:v>26.116037735849059</c:v>
                </c:pt>
                <c:pt idx="41">
                  <c:v>26.589622641509433</c:v>
                </c:pt>
                <c:pt idx="42">
                  <c:v>27.053773584905663</c:v>
                </c:pt>
                <c:pt idx="43">
                  <c:v>27.523113207547169</c:v>
                </c:pt>
                <c:pt idx="44">
                  <c:v>27.955188679245285</c:v>
                </c:pt>
                <c:pt idx="45">
                  <c:v>28.374056603773589</c:v>
                </c:pt>
                <c:pt idx="46">
                  <c:v>28.782075471698118</c:v>
                </c:pt>
                <c:pt idx="47">
                  <c:v>29.174056603773586</c:v>
                </c:pt>
                <c:pt idx="48">
                  <c:v>29.47594339622642</c:v>
                </c:pt>
                <c:pt idx="49">
                  <c:v>29.70943396226415</c:v>
                </c:pt>
                <c:pt idx="50">
                  <c:v>30.020283018867929</c:v>
                </c:pt>
                <c:pt idx="51">
                  <c:v>30.374528301886794</c:v>
                </c:pt>
                <c:pt idx="52">
                  <c:v>30.806603773584907</c:v>
                </c:pt>
                <c:pt idx="53">
                  <c:v>31.422641509433969</c:v>
                </c:pt>
                <c:pt idx="54">
                  <c:v>32.16273584905661</c:v>
                </c:pt>
                <c:pt idx="55">
                  <c:v>32.982075471698117</c:v>
                </c:pt>
                <c:pt idx="56">
                  <c:v>33.872641509433961</c:v>
                </c:pt>
                <c:pt idx="57">
                  <c:v>34.791037735849059</c:v>
                </c:pt>
                <c:pt idx="58">
                  <c:v>35.828773584905662</c:v>
                </c:pt>
                <c:pt idx="59">
                  <c:v>36.836320754716986</c:v>
                </c:pt>
                <c:pt idx="60">
                  <c:v>37.966037735849056</c:v>
                </c:pt>
                <c:pt idx="61">
                  <c:v>39.197169811320755</c:v>
                </c:pt>
                <c:pt idx="62">
                  <c:v>40.46084905660377</c:v>
                </c:pt>
                <c:pt idx="63">
                  <c:v>41.591509433962258</c:v>
                </c:pt>
                <c:pt idx="64">
                  <c:v>42.5877358490566</c:v>
                </c:pt>
                <c:pt idx="65">
                  <c:v>43.494339622641512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21952"/>
        <c:axId val="144421376"/>
      </c:scatterChart>
      <c:valAx>
        <c:axId val="144420224"/>
        <c:scaling>
          <c:orientation val="minMax"/>
          <c:max val="2015"/>
          <c:min val="195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44420800"/>
        <c:crosses val="autoZero"/>
        <c:crossBetween val="midCat"/>
      </c:valAx>
      <c:valAx>
        <c:axId val="144420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00B050"/>
                </a:solidFill>
              </a:defRPr>
            </a:pPr>
            <a:endParaRPr lang="fr-FR"/>
          </a:p>
        </c:txPr>
        <c:crossAx val="144420224"/>
        <c:crosses val="autoZero"/>
        <c:crossBetween val="midCat"/>
      </c:valAx>
      <c:valAx>
        <c:axId val="14442137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fr-FR"/>
          </a:p>
        </c:txPr>
        <c:crossAx val="144421952"/>
        <c:crosses val="max"/>
        <c:crossBetween val="midCat"/>
      </c:valAx>
      <c:valAx>
        <c:axId val="14442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213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876043827174104"/>
          <c:y val="0.73277502520980942"/>
          <c:w val="0.5098715227666254"/>
          <c:h val="0.23206225112978035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800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200" b="1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080283656996021E-2"/>
          <c:y val="2.6917418351336642E-2"/>
          <c:w val="0.89849080443569607"/>
          <c:h val="0.94616516329732658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'CDIAC SUESS'!$K$204</c:f>
              <c:strCache>
                <c:ptCount val="1"/>
                <c:pt idx="0">
                  <c:v>  Effet Suess  estimation 10 années précedentes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'CDIAC SUESS'!$I$205:$I$270</c:f>
              <c:numCache>
                <c:formatCode>General</c:formatCode>
                <c:ptCount val="66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</c:numCache>
            </c:numRef>
          </c:xVal>
          <c:yVal>
            <c:numRef>
              <c:f>'CDIAC SUESS'!$K$205:$K$270</c:f>
              <c:numCache>
                <c:formatCode>0.0</c:formatCode>
                <c:ptCount val="66"/>
                <c:pt idx="0" formatCode="General">
                  <c:v>-20</c:v>
                </c:pt>
                <c:pt idx="1">
                  <c:v>-20.629451955226049</c:v>
                </c:pt>
                <c:pt idx="2">
                  <c:v>-21.287977903765082</c:v>
                </c:pt>
                <c:pt idx="3">
                  <c:v>-21.942142753307166</c:v>
                </c:pt>
                <c:pt idx="4">
                  <c:v>-22.642825992150019</c:v>
                </c:pt>
                <c:pt idx="5">
                  <c:v>-23.924989097252507</c:v>
                </c:pt>
                <c:pt idx="6">
                  <c:v>-25.290013083296991</c:v>
                </c:pt>
                <c:pt idx="7">
                  <c:v>-26.566361389736876</c:v>
                </c:pt>
                <c:pt idx="8">
                  <c:v>-27.817996801860733</c:v>
                </c:pt>
                <c:pt idx="9">
                  <c:v>-29.322575955807526</c:v>
                </c:pt>
                <c:pt idx="10">
                  <c:v>-30.68759994185201</c:v>
                </c:pt>
                <c:pt idx="11">
                  <c:v>-31.869457770024709</c:v>
                </c:pt>
                <c:pt idx="12">
                  <c:v>-33.164704172118029</c:v>
                </c:pt>
                <c:pt idx="13">
                  <c:v>-34.606774240441922</c:v>
                </c:pt>
                <c:pt idx="14">
                  <c:v>-36.249454862625377</c:v>
                </c:pt>
                <c:pt idx="15">
                  <c:v>-37.831080098851572</c:v>
                </c:pt>
                <c:pt idx="16">
                  <c:v>-39.446140427387704</c:v>
                </c:pt>
                <c:pt idx="17">
                  <c:v>-41.078645151911608</c:v>
                </c:pt>
                <c:pt idx="18">
                  <c:v>-42.875417938653875</c:v>
                </c:pt>
                <c:pt idx="19">
                  <c:v>-44.803023695304539</c:v>
                </c:pt>
                <c:pt idx="20">
                  <c:v>-46.96031399912777</c:v>
                </c:pt>
                <c:pt idx="21">
                  <c:v>-49.326937054804475</c:v>
                </c:pt>
                <c:pt idx="22">
                  <c:v>-51.783689489751417</c:v>
                </c:pt>
                <c:pt idx="23">
                  <c:v>-54.372728594272417</c:v>
                </c:pt>
                <c:pt idx="24">
                  <c:v>-56.739351649949114</c:v>
                </c:pt>
                <c:pt idx="25">
                  <c:v>-58.870475359790674</c:v>
                </c:pt>
                <c:pt idx="26">
                  <c:v>-61.161506032853609</c:v>
                </c:pt>
                <c:pt idx="27">
                  <c:v>-63.520860590202069</c:v>
                </c:pt>
                <c:pt idx="28">
                  <c:v>-65.713039686000869</c:v>
                </c:pt>
                <c:pt idx="29">
                  <c:v>-68.005524058729463</c:v>
                </c:pt>
                <c:pt idx="30">
                  <c:v>-69.819741241459511</c:v>
                </c:pt>
                <c:pt idx="31">
                  <c:v>-71.171681930513145</c:v>
                </c:pt>
                <c:pt idx="32">
                  <c:v>-72.2154382904492</c:v>
                </c:pt>
                <c:pt idx="33">
                  <c:v>-72.885593836313404</c:v>
                </c:pt>
                <c:pt idx="34">
                  <c:v>-73.808693124000584</c:v>
                </c:pt>
                <c:pt idx="35">
                  <c:v>-75.002180549498462</c:v>
                </c:pt>
                <c:pt idx="36">
                  <c:v>-76.047390609100148</c:v>
                </c:pt>
                <c:pt idx="37">
                  <c:v>-77.07806367204536</c:v>
                </c:pt>
                <c:pt idx="38">
                  <c:v>-78.331152783834867</c:v>
                </c:pt>
                <c:pt idx="39">
                  <c:v>-79.36182584678005</c:v>
                </c:pt>
                <c:pt idx="40">
                  <c:v>-80.485535688326777</c:v>
                </c:pt>
                <c:pt idx="41">
                  <c:v>-81.945050152638444</c:v>
                </c:pt>
                <c:pt idx="42">
                  <c:v>-83.375490623637148</c:v>
                </c:pt>
                <c:pt idx="43">
                  <c:v>-84.821921790957973</c:v>
                </c:pt>
                <c:pt idx="44">
                  <c:v>-86.153510684692549</c:v>
                </c:pt>
                <c:pt idx="45">
                  <c:v>-87.444395987788923</c:v>
                </c:pt>
                <c:pt idx="46">
                  <c:v>-88.701846198575382</c:v>
                </c:pt>
                <c:pt idx="47">
                  <c:v>-89.909870620729748</c:v>
                </c:pt>
                <c:pt idx="48">
                  <c:v>-90.840238406745172</c:v>
                </c:pt>
                <c:pt idx="49">
                  <c:v>-91.559819741241441</c:v>
                </c:pt>
                <c:pt idx="50">
                  <c:v>-92.51780782090421</c:v>
                </c:pt>
                <c:pt idx="51">
                  <c:v>-93.609536269806654</c:v>
                </c:pt>
                <c:pt idx="52">
                  <c:v>-94.941125163541216</c:v>
                </c:pt>
                <c:pt idx="53">
                  <c:v>-96.839656926878916</c:v>
                </c:pt>
                <c:pt idx="54">
                  <c:v>-99.120511702282315</c:v>
                </c:pt>
                <c:pt idx="55">
                  <c:v>-101.64558802151475</c:v>
                </c:pt>
                <c:pt idx="56">
                  <c:v>-104.39017299026018</c:v>
                </c:pt>
                <c:pt idx="57">
                  <c:v>-107.22052623927895</c:v>
                </c:pt>
                <c:pt idx="58">
                  <c:v>-110.41866550370693</c:v>
                </c:pt>
                <c:pt idx="59">
                  <c:v>-113.52376798953337</c:v>
                </c:pt>
                <c:pt idx="60">
                  <c:v>-117.00537868876289</c:v>
                </c:pt>
                <c:pt idx="61">
                  <c:v>-120.79953481610697</c:v>
                </c:pt>
                <c:pt idx="62">
                  <c:v>-124.69399622038084</c:v>
                </c:pt>
                <c:pt idx="63">
                  <c:v>-128.17851431894167</c:v>
                </c:pt>
                <c:pt idx="64">
                  <c:v>-131.24872801279253</c:v>
                </c:pt>
                <c:pt idx="65">
                  <c:v>-134.04273877017008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706368"/>
        <c:axId val="144706944"/>
      </c:scatterChart>
      <c:scatterChart>
        <c:scatterStyle val="smoothMarker"/>
        <c:varyColors val="0"/>
        <c:ser>
          <c:idx val="0"/>
          <c:order val="0"/>
          <c:tx>
            <c:strRef>
              <c:f>'CDIAC SUESS'!$J$204</c:f>
              <c:strCache>
                <c:ptCount val="1"/>
                <c:pt idx="0">
                  <c:v> Anthropique = Cumul des 10 années précédentes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'CDIAC SUESS'!$I$205:$I$270</c:f>
              <c:numCache>
                <c:formatCode>General</c:formatCode>
                <c:ptCount val="66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</c:numCache>
            </c:numRef>
          </c:xVal>
          <c:yVal>
            <c:numRef>
              <c:f>'CDIAC SUESS'!$J$205:$J$270</c:f>
              <c:numCache>
                <c:formatCode>0.000</c:formatCode>
                <c:ptCount val="66"/>
                <c:pt idx="0">
                  <c:v>6.4896226415094347</c:v>
                </c:pt>
                <c:pt idx="1">
                  <c:v>6.6938679245283028</c:v>
                </c:pt>
                <c:pt idx="2">
                  <c:v>6.9075471698113216</c:v>
                </c:pt>
                <c:pt idx="3">
                  <c:v>7.1198113207547173</c:v>
                </c:pt>
                <c:pt idx="4">
                  <c:v>7.3471698113207546</c:v>
                </c:pt>
                <c:pt idx="5">
                  <c:v>7.7632075471698112</c:v>
                </c:pt>
                <c:pt idx="6">
                  <c:v>8.2061320754716984</c:v>
                </c:pt>
                <c:pt idx="7">
                  <c:v>8.6202830188679247</c:v>
                </c:pt>
                <c:pt idx="8">
                  <c:v>9.0264150943396224</c:v>
                </c:pt>
                <c:pt idx="9">
                  <c:v>9.5146226415094333</c:v>
                </c:pt>
                <c:pt idx="10">
                  <c:v>9.9575471698113205</c:v>
                </c:pt>
                <c:pt idx="11">
                  <c:v>10.341037735849056</c:v>
                </c:pt>
                <c:pt idx="12">
                  <c:v>10.76132075471698</c:v>
                </c:pt>
                <c:pt idx="13">
                  <c:v>11.229245283018868</c:v>
                </c:pt>
                <c:pt idx="14">
                  <c:v>11.762264150943397</c:v>
                </c:pt>
                <c:pt idx="15">
                  <c:v>12.275471698113208</c:v>
                </c:pt>
                <c:pt idx="16">
                  <c:v>12.799528301886795</c:v>
                </c:pt>
                <c:pt idx="17">
                  <c:v>13.329245283018867</c:v>
                </c:pt>
                <c:pt idx="18">
                  <c:v>13.912264150943397</c:v>
                </c:pt>
                <c:pt idx="19">
                  <c:v>14.537735849056602</c:v>
                </c:pt>
                <c:pt idx="20">
                  <c:v>15.237735849056602</c:v>
                </c:pt>
                <c:pt idx="21">
                  <c:v>16.005660377358492</c:v>
                </c:pt>
                <c:pt idx="22">
                  <c:v>16.802830188679245</c:v>
                </c:pt>
                <c:pt idx="23">
                  <c:v>17.642924528301887</c:v>
                </c:pt>
                <c:pt idx="24">
                  <c:v>18.410849056603773</c:v>
                </c:pt>
                <c:pt idx="25">
                  <c:v>19.10235849056604</c:v>
                </c:pt>
                <c:pt idx="26">
                  <c:v>19.845754716981133</c:v>
                </c:pt>
                <c:pt idx="27">
                  <c:v>20.611320754716985</c:v>
                </c:pt>
                <c:pt idx="28">
                  <c:v>21.322641509433961</c:v>
                </c:pt>
                <c:pt idx="29">
                  <c:v>22.066509433962267</c:v>
                </c:pt>
                <c:pt idx="30">
                  <c:v>22.655188679245285</c:v>
                </c:pt>
                <c:pt idx="31">
                  <c:v>23.093867924528304</c:v>
                </c:pt>
                <c:pt idx="32">
                  <c:v>23.432547169811322</c:v>
                </c:pt>
                <c:pt idx="33">
                  <c:v>23.65</c:v>
                </c:pt>
                <c:pt idx="34">
                  <c:v>23.949528301886794</c:v>
                </c:pt>
                <c:pt idx="35">
                  <c:v>24.336792452830188</c:v>
                </c:pt>
                <c:pt idx="36">
                  <c:v>24.675943396226415</c:v>
                </c:pt>
                <c:pt idx="37">
                  <c:v>25.010377358490569</c:v>
                </c:pt>
                <c:pt idx="38">
                  <c:v>25.416981132075474</c:v>
                </c:pt>
                <c:pt idx="39">
                  <c:v>25.751415094339624</c:v>
                </c:pt>
                <c:pt idx="40">
                  <c:v>26.116037735849059</c:v>
                </c:pt>
                <c:pt idx="41">
                  <c:v>26.589622641509433</c:v>
                </c:pt>
                <c:pt idx="42">
                  <c:v>27.053773584905663</c:v>
                </c:pt>
                <c:pt idx="43">
                  <c:v>27.523113207547169</c:v>
                </c:pt>
                <c:pt idx="44">
                  <c:v>27.955188679245285</c:v>
                </c:pt>
                <c:pt idx="45">
                  <c:v>28.374056603773589</c:v>
                </c:pt>
                <c:pt idx="46">
                  <c:v>28.782075471698118</c:v>
                </c:pt>
                <c:pt idx="47">
                  <c:v>29.174056603773586</c:v>
                </c:pt>
                <c:pt idx="48">
                  <c:v>29.47594339622642</c:v>
                </c:pt>
                <c:pt idx="49">
                  <c:v>29.70943396226415</c:v>
                </c:pt>
                <c:pt idx="50">
                  <c:v>30.020283018867929</c:v>
                </c:pt>
                <c:pt idx="51">
                  <c:v>30.374528301886794</c:v>
                </c:pt>
                <c:pt idx="52">
                  <c:v>30.806603773584907</c:v>
                </c:pt>
                <c:pt idx="53">
                  <c:v>31.422641509433969</c:v>
                </c:pt>
                <c:pt idx="54">
                  <c:v>32.16273584905661</c:v>
                </c:pt>
                <c:pt idx="55">
                  <c:v>32.982075471698117</c:v>
                </c:pt>
                <c:pt idx="56">
                  <c:v>33.872641509433961</c:v>
                </c:pt>
                <c:pt idx="57">
                  <c:v>34.791037735849059</c:v>
                </c:pt>
                <c:pt idx="58">
                  <c:v>35.828773584905662</c:v>
                </c:pt>
                <c:pt idx="59">
                  <c:v>36.836320754716986</c:v>
                </c:pt>
                <c:pt idx="60">
                  <c:v>37.966037735849056</c:v>
                </c:pt>
                <c:pt idx="61">
                  <c:v>39.197169811320755</c:v>
                </c:pt>
                <c:pt idx="62">
                  <c:v>40.46084905660377</c:v>
                </c:pt>
                <c:pt idx="63">
                  <c:v>41.591509433962258</c:v>
                </c:pt>
                <c:pt idx="64">
                  <c:v>42.5877358490566</c:v>
                </c:pt>
                <c:pt idx="65">
                  <c:v>43.494339622641512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'CDIAC SUESS'!$L$204</c:f>
              <c:strCache>
                <c:ptCount val="1"/>
                <c:pt idx="0">
                  <c:v> Anthropique = 23% cumul depuis origine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'CDIAC SUESS'!$I$205:$I$270</c:f>
              <c:numCache>
                <c:formatCode>General</c:formatCode>
                <c:ptCount val="66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</c:numCache>
            </c:numRef>
          </c:xVal>
          <c:yVal>
            <c:numRef>
              <c:f>'CDIAC SUESS'!$L$205:$L$270</c:f>
              <c:numCache>
                <c:formatCode>0.000</c:formatCode>
                <c:ptCount val="66"/>
                <c:pt idx="0">
                  <c:v>6.7615660377358493</c:v>
                </c:pt>
                <c:pt idx="1">
                  <c:v>6.9532688679245291</c:v>
                </c:pt>
                <c:pt idx="2">
                  <c:v>7.1480094339622653</c:v>
                </c:pt>
                <c:pt idx="3">
                  <c:v>7.3477405660377357</c:v>
                </c:pt>
                <c:pt idx="4">
                  <c:v>7.550075471698114</c:v>
                </c:pt>
                <c:pt idx="5">
                  <c:v>7.77161320754717</c:v>
                </c:pt>
                <c:pt idx="6">
                  <c:v>8.0077971698113224</c:v>
                </c:pt>
                <c:pt idx="7">
                  <c:v>8.2540707547169809</c:v>
                </c:pt>
                <c:pt idx="8">
                  <c:v>8.5068537735849059</c:v>
                </c:pt>
                <c:pt idx="9">
                  <c:v>8.7730896226415087</c:v>
                </c:pt>
                <c:pt idx="10">
                  <c:v>9.0518018867924539</c:v>
                </c:pt>
                <c:pt idx="11">
                  <c:v>9.3317075471698114</c:v>
                </c:pt>
                <c:pt idx="12">
                  <c:v>9.6231132075471688</c:v>
                </c:pt>
                <c:pt idx="13">
                  <c:v>9.9304669811320743</c:v>
                </c:pt>
                <c:pt idx="14">
                  <c:v>10.255396226415092</c:v>
                </c:pt>
                <c:pt idx="15">
                  <c:v>10.594971698113206</c:v>
                </c:pt>
                <c:pt idx="16">
                  <c:v>10.951688679245281</c:v>
                </c:pt>
                <c:pt idx="17">
                  <c:v>11.319797169811318</c:v>
                </c:pt>
                <c:pt idx="18">
                  <c:v>11.706674528301885</c:v>
                </c:pt>
                <c:pt idx="19">
                  <c:v>12.116768867924527</c:v>
                </c:pt>
                <c:pt idx="20">
                  <c:v>12.55648113207547</c:v>
                </c:pt>
                <c:pt idx="21">
                  <c:v>13.013009433962264</c:v>
                </c:pt>
                <c:pt idx="22">
                  <c:v>13.487764150943395</c:v>
                </c:pt>
                <c:pt idx="23">
                  <c:v>13.988339622641508</c:v>
                </c:pt>
                <c:pt idx="24">
                  <c:v>14.48989150943396</c:v>
                </c:pt>
                <c:pt idx="25">
                  <c:v>14.988514150943393</c:v>
                </c:pt>
                <c:pt idx="26">
                  <c:v>15.516212264150942</c:v>
                </c:pt>
                <c:pt idx="27">
                  <c:v>16.060400943396225</c:v>
                </c:pt>
                <c:pt idx="28">
                  <c:v>16.610882075471693</c:v>
                </c:pt>
                <c:pt idx="29">
                  <c:v>17.192066037735849</c:v>
                </c:pt>
                <c:pt idx="30">
                  <c:v>17.767174528301883</c:v>
                </c:pt>
                <c:pt idx="31">
                  <c:v>18.324599056603773</c:v>
                </c:pt>
                <c:pt idx="32">
                  <c:v>18.877249999999997</c:v>
                </c:pt>
                <c:pt idx="33">
                  <c:v>19.427839622641507</c:v>
                </c:pt>
                <c:pt idx="34">
                  <c:v>19.998283018867923</c:v>
                </c:pt>
                <c:pt idx="35">
                  <c:v>20.585976415094336</c:v>
                </c:pt>
                <c:pt idx="36">
                  <c:v>21.191679245283016</c:v>
                </c:pt>
                <c:pt idx="37">
                  <c:v>21.812787735849053</c:v>
                </c:pt>
                <c:pt idx="38">
                  <c:v>22.456787735849051</c:v>
                </c:pt>
                <c:pt idx="39">
                  <c:v>23.114891509433956</c:v>
                </c:pt>
                <c:pt idx="40">
                  <c:v>23.773863207547166</c:v>
                </c:pt>
                <c:pt idx="41">
                  <c:v>24.440212264150944</c:v>
                </c:pt>
                <c:pt idx="42">
                  <c:v>25.0996179245283</c:v>
                </c:pt>
                <c:pt idx="43">
                  <c:v>25.758155660377355</c:v>
                </c:pt>
                <c:pt idx="44">
                  <c:v>26.427976415094339</c:v>
                </c:pt>
                <c:pt idx="45">
                  <c:v>27.112009433962264</c:v>
                </c:pt>
                <c:pt idx="46">
                  <c:v>27.811556603773578</c:v>
                </c:pt>
                <c:pt idx="47">
                  <c:v>28.522820754716975</c:v>
                </c:pt>
                <c:pt idx="48">
                  <c:v>29.236254716981129</c:v>
                </c:pt>
                <c:pt idx="49">
                  <c:v>29.948061320754714</c:v>
                </c:pt>
                <c:pt idx="50">
                  <c:v>30.678528301886789</c:v>
                </c:pt>
                <c:pt idx="51">
                  <c:v>31.426353773584896</c:v>
                </c:pt>
                <c:pt idx="52">
                  <c:v>32.185136792452816</c:v>
                </c:pt>
                <c:pt idx="53">
                  <c:v>32.985363207547159</c:v>
                </c:pt>
                <c:pt idx="54">
                  <c:v>33.825405660377342</c:v>
                </c:pt>
                <c:pt idx="55">
                  <c:v>34.697886792452813</c:v>
                </c:pt>
                <c:pt idx="56">
                  <c:v>35.602264150943384</c:v>
                </c:pt>
                <c:pt idx="57">
                  <c:v>36.524759433962252</c:v>
                </c:pt>
                <c:pt idx="58">
                  <c:v>37.476872641509416</c:v>
                </c:pt>
                <c:pt idx="59">
                  <c:v>38.42041509433961</c:v>
                </c:pt>
                <c:pt idx="60">
                  <c:v>39.410716981132062</c:v>
                </c:pt>
                <c:pt idx="61">
                  <c:v>40.44170283018866</c:v>
                </c:pt>
                <c:pt idx="62">
                  <c:v>41.491132075471675</c:v>
                </c:pt>
                <c:pt idx="63">
                  <c:v>42.551410377358472</c:v>
                </c:pt>
                <c:pt idx="64">
                  <c:v>43.620584905660358</c:v>
                </c:pt>
                <c:pt idx="65">
                  <c:v>44.620000000000005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708096"/>
        <c:axId val="144707520"/>
      </c:scatterChart>
      <c:valAx>
        <c:axId val="144706368"/>
        <c:scaling>
          <c:orientation val="minMax"/>
          <c:max val="2015"/>
          <c:min val="195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44706944"/>
        <c:crosses val="autoZero"/>
        <c:crossBetween val="midCat"/>
      </c:valAx>
      <c:valAx>
        <c:axId val="14470694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00B0F0"/>
                </a:solidFill>
              </a:defRPr>
            </a:pPr>
            <a:endParaRPr lang="fr-FR"/>
          </a:p>
        </c:txPr>
        <c:crossAx val="144706368"/>
        <c:crosses val="autoZero"/>
        <c:crossBetween val="midCat"/>
      </c:valAx>
      <c:valAx>
        <c:axId val="14470752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fr-FR"/>
          </a:p>
        </c:txPr>
        <c:crossAx val="144708096"/>
        <c:crosses val="max"/>
        <c:crossBetween val="midCat"/>
      </c:valAx>
      <c:valAx>
        <c:axId val="14470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707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4936228725475732"/>
          <c:y val="0.15914529310948936"/>
          <c:w val="0.40392878571067503"/>
          <c:h val="0.13002297141187871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400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200" b="1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55592732842242E-2"/>
          <c:y val="3.4234422061567731E-2"/>
          <c:w val="0.89084196536501647"/>
          <c:h val="0.90886131148715055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'CDIAC SUESS'!$K$204</c:f>
              <c:strCache>
                <c:ptCount val="1"/>
                <c:pt idx="0">
                  <c:v>  Effet Suess  estimation 10 années précedentes</c:v>
                </c:pt>
              </c:strCache>
            </c:strRef>
          </c:tx>
          <c:spPr>
            <a:ln w="57150">
              <a:solidFill>
                <a:srgbClr val="EE7AF4"/>
              </a:solidFill>
            </a:ln>
          </c:spPr>
          <c:marker>
            <c:symbol val="none"/>
          </c:marker>
          <c:xVal>
            <c:numRef>
              <c:f>'CDIAC SUESS'!$I$205:$I$272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</c:numCache>
            </c:numRef>
          </c:xVal>
          <c:yVal>
            <c:numRef>
              <c:f>'CDIAC SUESS'!$K$205:$K$272</c:f>
              <c:numCache>
                <c:formatCode>0.0</c:formatCode>
                <c:ptCount val="68"/>
                <c:pt idx="0" formatCode="General">
                  <c:v>-20</c:v>
                </c:pt>
                <c:pt idx="1">
                  <c:v>-20.629451955226049</c:v>
                </c:pt>
                <c:pt idx="2">
                  <c:v>-21.287977903765082</c:v>
                </c:pt>
                <c:pt idx="3">
                  <c:v>-21.942142753307166</c:v>
                </c:pt>
                <c:pt idx="4">
                  <c:v>-22.642825992150019</c:v>
                </c:pt>
                <c:pt idx="5">
                  <c:v>-23.924989097252507</c:v>
                </c:pt>
                <c:pt idx="6">
                  <c:v>-25.290013083296991</c:v>
                </c:pt>
                <c:pt idx="7">
                  <c:v>-26.566361389736876</c:v>
                </c:pt>
                <c:pt idx="8">
                  <c:v>-27.817996801860733</c:v>
                </c:pt>
                <c:pt idx="9">
                  <c:v>-29.322575955807526</c:v>
                </c:pt>
                <c:pt idx="10">
                  <c:v>-30.68759994185201</c:v>
                </c:pt>
                <c:pt idx="11">
                  <c:v>-31.869457770024709</c:v>
                </c:pt>
                <c:pt idx="12">
                  <c:v>-33.164704172118029</c:v>
                </c:pt>
                <c:pt idx="13">
                  <c:v>-34.606774240441922</c:v>
                </c:pt>
                <c:pt idx="14">
                  <c:v>-36.249454862625377</c:v>
                </c:pt>
                <c:pt idx="15">
                  <c:v>-37.831080098851572</c:v>
                </c:pt>
                <c:pt idx="16">
                  <c:v>-39.446140427387704</c:v>
                </c:pt>
                <c:pt idx="17">
                  <c:v>-41.078645151911608</c:v>
                </c:pt>
                <c:pt idx="18">
                  <c:v>-42.875417938653875</c:v>
                </c:pt>
                <c:pt idx="19">
                  <c:v>-44.803023695304539</c:v>
                </c:pt>
                <c:pt idx="20">
                  <c:v>-46.96031399912777</c:v>
                </c:pt>
                <c:pt idx="21">
                  <c:v>-49.326937054804475</c:v>
                </c:pt>
                <c:pt idx="22">
                  <c:v>-51.783689489751417</c:v>
                </c:pt>
                <c:pt idx="23">
                  <c:v>-54.372728594272417</c:v>
                </c:pt>
                <c:pt idx="24">
                  <c:v>-56.739351649949114</c:v>
                </c:pt>
                <c:pt idx="25">
                  <c:v>-58.870475359790674</c:v>
                </c:pt>
                <c:pt idx="26">
                  <c:v>-61.161506032853609</c:v>
                </c:pt>
                <c:pt idx="27">
                  <c:v>-63.520860590202069</c:v>
                </c:pt>
                <c:pt idx="28">
                  <c:v>-65.713039686000869</c:v>
                </c:pt>
                <c:pt idx="29">
                  <c:v>-68.005524058729463</c:v>
                </c:pt>
                <c:pt idx="30">
                  <c:v>-69.819741241459511</c:v>
                </c:pt>
                <c:pt idx="31">
                  <c:v>-71.171681930513145</c:v>
                </c:pt>
                <c:pt idx="32">
                  <c:v>-72.2154382904492</c:v>
                </c:pt>
                <c:pt idx="33">
                  <c:v>-72.885593836313404</c:v>
                </c:pt>
                <c:pt idx="34">
                  <c:v>-73.808693124000584</c:v>
                </c:pt>
                <c:pt idx="35">
                  <c:v>-75.002180549498462</c:v>
                </c:pt>
                <c:pt idx="36">
                  <c:v>-76.047390609100148</c:v>
                </c:pt>
                <c:pt idx="37">
                  <c:v>-77.07806367204536</c:v>
                </c:pt>
                <c:pt idx="38">
                  <c:v>-78.331152783834867</c:v>
                </c:pt>
                <c:pt idx="39">
                  <c:v>-79.36182584678005</c:v>
                </c:pt>
                <c:pt idx="40">
                  <c:v>-80.485535688326777</c:v>
                </c:pt>
                <c:pt idx="41">
                  <c:v>-81.945050152638444</c:v>
                </c:pt>
                <c:pt idx="42">
                  <c:v>-83.375490623637148</c:v>
                </c:pt>
                <c:pt idx="43">
                  <c:v>-84.821921790957973</c:v>
                </c:pt>
                <c:pt idx="44">
                  <c:v>-86.153510684692549</c:v>
                </c:pt>
                <c:pt idx="45">
                  <c:v>-87.444395987788923</c:v>
                </c:pt>
                <c:pt idx="46">
                  <c:v>-88.701846198575382</c:v>
                </c:pt>
                <c:pt idx="47">
                  <c:v>-89.909870620729748</c:v>
                </c:pt>
                <c:pt idx="48">
                  <c:v>-90.840238406745172</c:v>
                </c:pt>
                <c:pt idx="49">
                  <c:v>-91.559819741241441</c:v>
                </c:pt>
                <c:pt idx="50">
                  <c:v>-92.51780782090421</c:v>
                </c:pt>
                <c:pt idx="51">
                  <c:v>-93.609536269806654</c:v>
                </c:pt>
                <c:pt idx="52">
                  <c:v>-94.941125163541216</c:v>
                </c:pt>
                <c:pt idx="53">
                  <c:v>-96.839656926878916</c:v>
                </c:pt>
                <c:pt idx="54">
                  <c:v>-99.120511702282315</c:v>
                </c:pt>
                <c:pt idx="55">
                  <c:v>-101.64558802151475</c:v>
                </c:pt>
                <c:pt idx="56">
                  <c:v>-104.39017299026018</c:v>
                </c:pt>
                <c:pt idx="57">
                  <c:v>-107.22052623927895</c:v>
                </c:pt>
                <c:pt idx="58">
                  <c:v>-110.41866550370693</c:v>
                </c:pt>
                <c:pt idx="59">
                  <c:v>-113.52376798953337</c:v>
                </c:pt>
                <c:pt idx="60">
                  <c:v>-117.00537868876289</c:v>
                </c:pt>
                <c:pt idx="61">
                  <c:v>-120.79953481610697</c:v>
                </c:pt>
                <c:pt idx="62">
                  <c:v>-124.69399622038084</c:v>
                </c:pt>
                <c:pt idx="63">
                  <c:v>-128.17851431894167</c:v>
                </c:pt>
                <c:pt idx="64">
                  <c:v>-131.24872801279253</c:v>
                </c:pt>
                <c:pt idx="65">
                  <c:v>-134.04273877017008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'CDIAC SUESS'!$M$204</c:f>
              <c:strCache>
                <c:ptCount val="1"/>
                <c:pt idx="0">
                  <c:v> Effet Suess  estimation  23% depuis origine</c:v>
                </c:pt>
              </c:strCache>
            </c:strRef>
          </c:tx>
          <c:spPr>
            <a:ln w="57150">
              <a:solidFill>
                <a:srgbClr val="FF3399"/>
              </a:solidFill>
            </a:ln>
          </c:spPr>
          <c:marker>
            <c:symbol val="none"/>
          </c:marker>
          <c:xVal>
            <c:numRef>
              <c:f>'CDIAC SUESS'!$I$205:$I$272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</c:numCache>
            </c:numRef>
          </c:xVal>
          <c:yVal>
            <c:numRef>
              <c:f>'CDIAC SUESS'!$M$205:$M$272</c:f>
              <c:numCache>
                <c:formatCode>0.0</c:formatCode>
                <c:ptCount val="68"/>
                <c:pt idx="0" formatCode="General">
                  <c:v>-20</c:v>
                </c:pt>
                <c:pt idx="1">
                  <c:v>-20.567036775559981</c:v>
                </c:pt>
                <c:pt idx="2">
                  <c:v>-21.143058853732111</c:v>
                </c:pt>
                <c:pt idx="3">
                  <c:v>-21.733842500481355</c:v>
                </c:pt>
                <c:pt idx="4">
                  <c:v>-22.332327835183879</c:v>
                </c:pt>
                <c:pt idx="5">
                  <c:v>-22.987613118541816</c:v>
                </c:pt>
                <c:pt idx="6">
                  <c:v>-23.686220396636937</c:v>
                </c:pt>
                <c:pt idx="7">
                  <c:v>-24.414671715550988</c:v>
                </c:pt>
                <c:pt idx="8">
                  <c:v>-25.162377254348247</c:v>
                </c:pt>
                <c:pt idx="9">
                  <c:v>-25.949874847570754</c:v>
                </c:pt>
                <c:pt idx="10">
                  <c:v>-26.774276362236058</c:v>
                </c:pt>
                <c:pt idx="11">
                  <c:v>-27.602207817213273</c:v>
                </c:pt>
                <c:pt idx="12">
                  <c:v>-28.464155060650789</c:v>
                </c:pt>
                <c:pt idx="13">
                  <c:v>-29.373275142802125</c:v>
                </c:pt>
                <c:pt idx="14">
                  <c:v>-30.33438161863808</c:v>
                </c:pt>
                <c:pt idx="15">
                  <c:v>-31.338810089211211</c:v>
                </c:pt>
                <c:pt idx="16">
                  <c:v>-32.39394133881008</c:v>
                </c:pt>
                <c:pt idx="17">
                  <c:v>-33.482767473204532</c:v>
                </c:pt>
                <c:pt idx="18">
                  <c:v>-34.627109941595528</c:v>
                </c:pt>
                <c:pt idx="19">
                  <c:v>-35.840125794236563</c:v>
                </c:pt>
                <c:pt idx="20">
                  <c:v>-37.140748347346118</c:v>
                </c:pt>
                <c:pt idx="21">
                  <c:v>-38.491110968487263</c:v>
                </c:pt>
                <c:pt idx="22">
                  <c:v>-39.895385405301319</c:v>
                </c:pt>
                <c:pt idx="23">
                  <c:v>-41.376034914318716</c:v>
                </c:pt>
                <c:pt idx="24">
                  <c:v>-42.859572556318582</c:v>
                </c:pt>
                <c:pt idx="25">
                  <c:v>-44.334445799371018</c:v>
                </c:pt>
                <c:pt idx="26">
                  <c:v>-45.895321224568384</c:v>
                </c:pt>
                <c:pt idx="27">
                  <c:v>-47.504974006803145</c:v>
                </c:pt>
                <c:pt idx="28">
                  <c:v>-49.133239201591664</c:v>
                </c:pt>
                <c:pt idx="29">
                  <c:v>-50.852320133495923</c:v>
                </c:pt>
                <c:pt idx="30">
                  <c:v>-52.553430460175839</c:v>
                </c:pt>
                <c:pt idx="31">
                  <c:v>-54.202233489506447</c:v>
                </c:pt>
                <c:pt idx="32">
                  <c:v>-55.836916757589364</c:v>
                </c:pt>
                <c:pt idx="33">
                  <c:v>-57.465502856042605</c:v>
                </c:pt>
                <c:pt idx="34">
                  <c:v>-59.152814325139587</c:v>
                </c:pt>
                <c:pt idx="35">
                  <c:v>-60.891149476927012</c:v>
                </c:pt>
                <c:pt idx="36">
                  <c:v>-62.68275463705794</c:v>
                </c:pt>
                <c:pt idx="37">
                  <c:v>-64.519928117579099</c:v>
                </c:pt>
                <c:pt idx="38">
                  <c:v>-66.424812271356117</c:v>
                </c:pt>
                <c:pt idx="39">
                  <c:v>-68.371413901546731</c:v>
                </c:pt>
                <c:pt idx="40">
                  <c:v>-70.320582761055121</c:v>
                </c:pt>
                <c:pt idx="41">
                  <c:v>-72.291573069764453</c:v>
                </c:pt>
                <c:pt idx="42">
                  <c:v>-74.242025543931703</c:v>
                </c:pt>
                <c:pt idx="43">
                  <c:v>-76.189910788781191</c:v>
                </c:pt>
                <c:pt idx="44">
                  <c:v>-78.171170014761557</c:v>
                </c:pt>
                <c:pt idx="45">
                  <c:v>-80.194467620820234</c:v>
                </c:pt>
                <c:pt idx="46">
                  <c:v>-82.263654450933814</c:v>
                </c:pt>
                <c:pt idx="47">
                  <c:v>-84.367498876837146</c:v>
                </c:pt>
                <c:pt idx="48">
                  <c:v>-86.477761376034906</c:v>
                </c:pt>
                <c:pt idx="49">
                  <c:v>-88.583210320261855</c:v>
                </c:pt>
                <c:pt idx="50">
                  <c:v>-90.743854694820612</c:v>
                </c:pt>
                <c:pt idx="51">
                  <c:v>-92.955843655734512</c:v>
                </c:pt>
                <c:pt idx="52">
                  <c:v>-95.200243886785145</c:v>
                </c:pt>
                <c:pt idx="53">
                  <c:v>-97.567229317758773</c:v>
                </c:pt>
                <c:pt idx="54">
                  <c:v>-100.05198639368456</c:v>
                </c:pt>
                <c:pt idx="55">
                  <c:v>-102.6326936653616</c:v>
                </c:pt>
                <c:pt idx="56">
                  <c:v>-105.30774661446628</c:v>
                </c:pt>
                <c:pt idx="57">
                  <c:v>-108.0363904755792</c:v>
                </c:pt>
                <c:pt idx="58">
                  <c:v>-110.85264103716059</c:v>
                </c:pt>
                <c:pt idx="59">
                  <c:v>-113.64354020922914</c:v>
                </c:pt>
                <c:pt idx="60">
                  <c:v>-116.57274886079195</c:v>
                </c:pt>
                <c:pt idx="61">
                  <c:v>-119.62229638662467</c:v>
                </c:pt>
                <c:pt idx="62">
                  <c:v>-122.72639753545978</c:v>
                </c:pt>
                <c:pt idx="63">
                  <c:v>-125.8625890507669</c:v>
                </c:pt>
                <c:pt idx="64">
                  <c:v>-129.02509466658103</c:v>
                </c:pt>
                <c:pt idx="65">
                  <c:v>-131.98125922598038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27840"/>
        <c:axId val="145428416"/>
      </c:scatterChart>
      <c:scatterChart>
        <c:scatterStyle val="smoothMarker"/>
        <c:varyColors val="0"/>
        <c:ser>
          <c:idx val="0"/>
          <c:order val="0"/>
          <c:tx>
            <c:strRef>
              <c:f>'CDIAC SUESS'!$J$204</c:f>
              <c:strCache>
                <c:ptCount val="1"/>
                <c:pt idx="0">
                  <c:v> Anthropique = Cumul des 10 années précédentes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xVal>
            <c:numRef>
              <c:f>'CDIAC SUESS'!$I$205:$I$272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</c:numCache>
            </c:numRef>
          </c:xVal>
          <c:yVal>
            <c:numRef>
              <c:f>'CDIAC SUESS'!$J$205:$J$272</c:f>
              <c:numCache>
                <c:formatCode>0.000</c:formatCode>
                <c:ptCount val="68"/>
                <c:pt idx="0">
                  <c:v>6.4896226415094347</c:v>
                </c:pt>
                <c:pt idx="1">
                  <c:v>6.6938679245283028</c:v>
                </c:pt>
                <c:pt idx="2">
                  <c:v>6.9075471698113216</c:v>
                </c:pt>
                <c:pt idx="3">
                  <c:v>7.1198113207547173</c:v>
                </c:pt>
                <c:pt idx="4">
                  <c:v>7.3471698113207546</c:v>
                </c:pt>
                <c:pt idx="5">
                  <c:v>7.7632075471698112</c:v>
                </c:pt>
                <c:pt idx="6">
                  <c:v>8.2061320754716984</c:v>
                </c:pt>
                <c:pt idx="7">
                  <c:v>8.6202830188679247</c:v>
                </c:pt>
                <c:pt idx="8">
                  <c:v>9.0264150943396224</c:v>
                </c:pt>
                <c:pt idx="9">
                  <c:v>9.5146226415094333</c:v>
                </c:pt>
                <c:pt idx="10">
                  <c:v>9.9575471698113205</c:v>
                </c:pt>
                <c:pt idx="11">
                  <c:v>10.341037735849056</c:v>
                </c:pt>
                <c:pt idx="12">
                  <c:v>10.76132075471698</c:v>
                </c:pt>
                <c:pt idx="13">
                  <c:v>11.229245283018868</c:v>
                </c:pt>
                <c:pt idx="14">
                  <c:v>11.762264150943397</c:v>
                </c:pt>
                <c:pt idx="15">
                  <c:v>12.275471698113208</c:v>
                </c:pt>
                <c:pt idx="16">
                  <c:v>12.799528301886795</c:v>
                </c:pt>
                <c:pt idx="17">
                  <c:v>13.329245283018867</c:v>
                </c:pt>
                <c:pt idx="18">
                  <c:v>13.912264150943397</c:v>
                </c:pt>
                <c:pt idx="19">
                  <c:v>14.537735849056602</c:v>
                </c:pt>
                <c:pt idx="20">
                  <c:v>15.237735849056602</c:v>
                </c:pt>
                <c:pt idx="21">
                  <c:v>16.005660377358492</c:v>
                </c:pt>
                <c:pt idx="22">
                  <c:v>16.802830188679245</c:v>
                </c:pt>
                <c:pt idx="23">
                  <c:v>17.642924528301887</c:v>
                </c:pt>
                <c:pt idx="24">
                  <c:v>18.410849056603773</c:v>
                </c:pt>
                <c:pt idx="25">
                  <c:v>19.10235849056604</c:v>
                </c:pt>
                <c:pt idx="26">
                  <c:v>19.845754716981133</c:v>
                </c:pt>
                <c:pt idx="27">
                  <c:v>20.611320754716985</c:v>
                </c:pt>
                <c:pt idx="28">
                  <c:v>21.322641509433961</c:v>
                </c:pt>
                <c:pt idx="29">
                  <c:v>22.066509433962267</c:v>
                </c:pt>
                <c:pt idx="30">
                  <c:v>22.655188679245285</c:v>
                </c:pt>
                <c:pt idx="31">
                  <c:v>23.093867924528304</c:v>
                </c:pt>
                <c:pt idx="32">
                  <c:v>23.432547169811322</c:v>
                </c:pt>
                <c:pt idx="33">
                  <c:v>23.65</c:v>
                </c:pt>
                <c:pt idx="34">
                  <c:v>23.949528301886794</c:v>
                </c:pt>
                <c:pt idx="35">
                  <c:v>24.336792452830188</c:v>
                </c:pt>
                <c:pt idx="36">
                  <c:v>24.675943396226415</c:v>
                </c:pt>
                <c:pt idx="37">
                  <c:v>25.010377358490569</c:v>
                </c:pt>
                <c:pt idx="38">
                  <c:v>25.416981132075474</c:v>
                </c:pt>
                <c:pt idx="39">
                  <c:v>25.751415094339624</c:v>
                </c:pt>
                <c:pt idx="40">
                  <c:v>26.116037735849059</c:v>
                </c:pt>
                <c:pt idx="41">
                  <c:v>26.589622641509433</c:v>
                </c:pt>
                <c:pt idx="42">
                  <c:v>27.053773584905663</c:v>
                </c:pt>
                <c:pt idx="43">
                  <c:v>27.523113207547169</c:v>
                </c:pt>
                <c:pt idx="44">
                  <c:v>27.955188679245285</c:v>
                </c:pt>
                <c:pt idx="45">
                  <c:v>28.374056603773589</c:v>
                </c:pt>
                <c:pt idx="46">
                  <c:v>28.782075471698118</c:v>
                </c:pt>
                <c:pt idx="47">
                  <c:v>29.174056603773586</c:v>
                </c:pt>
                <c:pt idx="48">
                  <c:v>29.47594339622642</c:v>
                </c:pt>
                <c:pt idx="49">
                  <c:v>29.70943396226415</c:v>
                </c:pt>
                <c:pt idx="50">
                  <c:v>30.020283018867929</c:v>
                </c:pt>
                <c:pt idx="51">
                  <c:v>30.374528301886794</c:v>
                </c:pt>
                <c:pt idx="52">
                  <c:v>30.806603773584907</c:v>
                </c:pt>
                <c:pt idx="53">
                  <c:v>31.422641509433969</c:v>
                </c:pt>
                <c:pt idx="54">
                  <c:v>32.16273584905661</c:v>
                </c:pt>
                <c:pt idx="55">
                  <c:v>32.982075471698117</c:v>
                </c:pt>
                <c:pt idx="56">
                  <c:v>33.872641509433961</c:v>
                </c:pt>
                <c:pt idx="57">
                  <c:v>34.791037735849059</c:v>
                </c:pt>
                <c:pt idx="58">
                  <c:v>35.828773584905662</c:v>
                </c:pt>
                <c:pt idx="59">
                  <c:v>36.836320754716986</c:v>
                </c:pt>
                <c:pt idx="60">
                  <c:v>37.966037735849056</c:v>
                </c:pt>
                <c:pt idx="61">
                  <c:v>39.197169811320755</c:v>
                </c:pt>
                <c:pt idx="62">
                  <c:v>40.46084905660377</c:v>
                </c:pt>
                <c:pt idx="63">
                  <c:v>41.591509433962258</c:v>
                </c:pt>
                <c:pt idx="64">
                  <c:v>42.5877358490566</c:v>
                </c:pt>
                <c:pt idx="65">
                  <c:v>43.494339622641512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'CDIAC SUESS'!$L$204</c:f>
              <c:strCache>
                <c:ptCount val="1"/>
                <c:pt idx="0">
                  <c:v> Anthropique = 23% cumul depuis origine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'CDIAC SUESS'!$I$205:$I$272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</c:numCache>
            </c:numRef>
          </c:xVal>
          <c:yVal>
            <c:numRef>
              <c:f>'CDIAC SUESS'!$L$205:$L$272</c:f>
              <c:numCache>
                <c:formatCode>0.000</c:formatCode>
                <c:ptCount val="68"/>
                <c:pt idx="0">
                  <c:v>6.7615660377358493</c:v>
                </c:pt>
                <c:pt idx="1">
                  <c:v>6.9532688679245291</c:v>
                </c:pt>
                <c:pt idx="2">
                  <c:v>7.1480094339622653</c:v>
                </c:pt>
                <c:pt idx="3">
                  <c:v>7.3477405660377357</c:v>
                </c:pt>
                <c:pt idx="4">
                  <c:v>7.550075471698114</c:v>
                </c:pt>
                <c:pt idx="5">
                  <c:v>7.77161320754717</c:v>
                </c:pt>
                <c:pt idx="6">
                  <c:v>8.0077971698113224</c:v>
                </c:pt>
                <c:pt idx="7">
                  <c:v>8.2540707547169809</c:v>
                </c:pt>
                <c:pt idx="8">
                  <c:v>8.5068537735849059</c:v>
                </c:pt>
                <c:pt idx="9">
                  <c:v>8.7730896226415087</c:v>
                </c:pt>
                <c:pt idx="10">
                  <c:v>9.0518018867924539</c:v>
                </c:pt>
                <c:pt idx="11">
                  <c:v>9.3317075471698114</c:v>
                </c:pt>
                <c:pt idx="12">
                  <c:v>9.6231132075471688</c:v>
                </c:pt>
                <c:pt idx="13">
                  <c:v>9.9304669811320743</c:v>
                </c:pt>
                <c:pt idx="14">
                  <c:v>10.255396226415092</c:v>
                </c:pt>
                <c:pt idx="15">
                  <c:v>10.594971698113206</c:v>
                </c:pt>
                <c:pt idx="16">
                  <c:v>10.951688679245281</c:v>
                </c:pt>
                <c:pt idx="17">
                  <c:v>11.319797169811318</c:v>
                </c:pt>
                <c:pt idx="18">
                  <c:v>11.706674528301885</c:v>
                </c:pt>
                <c:pt idx="19">
                  <c:v>12.116768867924527</c:v>
                </c:pt>
                <c:pt idx="20">
                  <c:v>12.55648113207547</c:v>
                </c:pt>
                <c:pt idx="21">
                  <c:v>13.013009433962264</c:v>
                </c:pt>
                <c:pt idx="22">
                  <c:v>13.487764150943395</c:v>
                </c:pt>
                <c:pt idx="23">
                  <c:v>13.988339622641508</c:v>
                </c:pt>
                <c:pt idx="24">
                  <c:v>14.48989150943396</c:v>
                </c:pt>
                <c:pt idx="25">
                  <c:v>14.988514150943393</c:v>
                </c:pt>
                <c:pt idx="26">
                  <c:v>15.516212264150942</c:v>
                </c:pt>
                <c:pt idx="27">
                  <c:v>16.060400943396225</c:v>
                </c:pt>
                <c:pt idx="28">
                  <c:v>16.610882075471693</c:v>
                </c:pt>
                <c:pt idx="29">
                  <c:v>17.192066037735849</c:v>
                </c:pt>
                <c:pt idx="30">
                  <c:v>17.767174528301883</c:v>
                </c:pt>
                <c:pt idx="31">
                  <c:v>18.324599056603773</c:v>
                </c:pt>
                <c:pt idx="32">
                  <c:v>18.877249999999997</c:v>
                </c:pt>
                <c:pt idx="33">
                  <c:v>19.427839622641507</c:v>
                </c:pt>
                <c:pt idx="34">
                  <c:v>19.998283018867923</c:v>
                </c:pt>
                <c:pt idx="35">
                  <c:v>20.585976415094336</c:v>
                </c:pt>
                <c:pt idx="36">
                  <c:v>21.191679245283016</c:v>
                </c:pt>
                <c:pt idx="37">
                  <c:v>21.812787735849053</c:v>
                </c:pt>
                <c:pt idx="38">
                  <c:v>22.456787735849051</c:v>
                </c:pt>
                <c:pt idx="39">
                  <c:v>23.114891509433956</c:v>
                </c:pt>
                <c:pt idx="40">
                  <c:v>23.773863207547166</c:v>
                </c:pt>
                <c:pt idx="41">
                  <c:v>24.440212264150944</c:v>
                </c:pt>
                <c:pt idx="42">
                  <c:v>25.0996179245283</c:v>
                </c:pt>
                <c:pt idx="43">
                  <c:v>25.758155660377355</c:v>
                </c:pt>
                <c:pt idx="44">
                  <c:v>26.427976415094339</c:v>
                </c:pt>
                <c:pt idx="45">
                  <c:v>27.112009433962264</c:v>
                </c:pt>
                <c:pt idx="46">
                  <c:v>27.811556603773578</c:v>
                </c:pt>
                <c:pt idx="47">
                  <c:v>28.522820754716975</c:v>
                </c:pt>
                <c:pt idx="48">
                  <c:v>29.236254716981129</c:v>
                </c:pt>
                <c:pt idx="49">
                  <c:v>29.948061320754714</c:v>
                </c:pt>
                <c:pt idx="50">
                  <c:v>30.678528301886789</c:v>
                </c:pt>
                <c:pt idx="51">
                  <c:v>31.426353773584896</c:v>
                </c:pt>
                <c:pt idx="52">
                  <c:v>32.185136792452816</c:v>
                </c:pt>
                <c:pt idx="53">
                  <c:v>32.985363207547159</c:v>
                </c:pt>
                <c:pt idx="54">
                  <c:v>33.825405660377342</c:v>
                </c:pt>
                <c:pt idx="55">
                  <c:v>34.697886792452813</c:v>
                </c:pt>
                <c:pt idx="56">
                  <c:v>35.602264150943384</c:v>
                </c:pt>
                <c:pt idx="57">
                  <c:v>36.524759433962252</c:v>
                </c:pt>
                <c:pt idx="58">
                  <c:v>37.476872641509416</c:v>
                </c:pt>
                <c:pt idx="59">
                  <c:v>38.42041509433961</c:v>
                </c:pt>
                <c:pt idx="60">
                  <c:v>39.410716981132062</c:v>
                </c:pt>
                <c:pt idx="61">
                  <c:v>40.44170283018866</c:v>
                </c:pt>
                <c:pt idx="62">
                  <c:v>41.491132075471675</c:v>
                </c:pt>
                <c:pt idx="63">
                  <c:v>42.551410377358472</c:v>
                </c:pt>
                <c:pt idx="64">
                  <c:v>43.620584905660358</c:v>
                </c:pt>
                <c:pt idx="65">
                  <c:v>44.620000000000005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29568"/>
        <c:axId val="145428992"/>
      </c:scatterChart>
      <c:valAx>
        <c:axId val="145427840"/>
        <c:scaling>
          <c:orientation val="minMax"/>
          <c:max val="2015"/>
          <c:min val="1950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spPr>
          <a:ln w="28575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fr-FR"/>
          </a:p>
        </c:txPr>
        <c:crossAx val="145428416"/>
        <c:crosses val="autoZero"/>
        <c:crossBetween val="midCat"/>
      </c:valAx>
      <c:valAx>
        <c:axId val="145428416"/>
        <c:scaling>
          <c:orientation val="minMax"/>
          <c:max val="20"/>
          <c:min val="-160"/>
        </c:scaling>
        <c:delete val="0"/>
        <c:axPos val="l"/>
        <c:majorGridlines>
          <c:spPr>
            <a:ln>
              <a:solidFill>
                <a:srgbClr val="EE7AF4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sz="2400" b="1">
                    <a:solidFill>
                      <a:srgbClr val="FF3399"/>
                    </a:solidFill>
                    <a:latin typeface="Symbol" pitchFamily="18" charset="2"/>
                  </a:rPr>
                  <a:t>D</a:t>
                </a:r>
                <a:r>
                  <a:rPr lang="en-US" sz="2400" b="1">
                    <a:solidFill>
                      <a:srgbClr val="FF3399"/>
                    </a:solidFill>
                  </a:rPr>
                  <a:t> </a:t>
                </a:r>
                <a:r>
                  <a:rPr lang="en-US" sz="2000" b="1">
                    <a:solidFill>
                      <a:srgbClr val="FF3399"/>
                    </a:solidFill>
                  </a:rPr>
                  <a:t>14C</a:t>
                </a:r>
                <a:r>
                  <a:rPr lang="en-US" sz="2400" b="1">
                    <a:solidFill>
                      <a:srgbClr val="FF3399"/>
                    </a:solidFill>
                  </a:rPr>
                  <a:t> </a:t>
                </a:r>
                <a:r>
                  <a:rPr lang="fr-FR" sz="2800" b="1" i="0" u="none" strike="noStrike" baseline="0">
                    <a:solidFill>
                      <a:srgbClr val="FF3399"/>
                    </a:solidFill>
                    <a:effectLst/>
                  </a:rPr>
                  <a:t>‰</a:t>
                </a:r>
                <a:endParaRPr lang="en-US" sz="4800" b="1">
                  <a:solidFill>
                    <a:srgbClr val="FF3399"/>
                  </a:solidFill>
                </a:endParaRPr>
              </a:p>
            </c:rich>
          </c:tx>
          <c:layout>
            <c:manualLayout>
              <c:xMode val="edge"/>
              <c:yMode val="edge"/>
              <c:x val="2.0236626734258457E-2"/>
              <c:y val="4.8702998942094324E-2"/>
            </c:manualLayout>
          </c:layout>
          <c:overlay val="0"/>
          <c:spPr>
            <a:solidFill>
              <a:schemeClr val="accent2">
                <a:lumMod val="20000"/>
                <a:lumOff val="80000"/>
              </a:schemeClr>
            </a:solidFill>
          </c:spPr>
        </c:title>
        <c:numFmt formatCode="0" sourceLinked="0"/>
        <c:majorTickMark val="out"/>
        <c:minorTickMark val="none"/>
        <c:tickLblPos val="nextTo"/>
        <c:spPr>
          <a:ln w="38100">
            <a:solidFill>
              <a:schemeClr val="tx1"/>
            </a:solidFill>
          </a:ln>
        </c:spPr>
        <c:txPr>
          <a:bodyPr/>
          <a:lstStyle/>
          <a:p>
            <a:pPr>
              <a:defRPr sz="1800">
                <a:solidFill>
                  <a:srgbClr val="FF3399"/>
                </a:solidFill>
              </a:defRPr>
            </a:pPr>
            <a:endParaRPr lang="fr-FR"/>
          </a:p>
        </c:txPr>
        <c:crossAx val="145427840"/>
        <c:crosses val="autoZero"/>
        <c:crossBetween val="midCat"/>
      </c:valAx>
      <c:valAx>
        <c:axId val="145428992"/>
        <c:scaling>
          <c:orientation val="minMax"/>
          <c:max val="6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fr-FR" sz="2000" b="1">
                    <a:solidFill>
                      <a:srgbClr val="C00000"/>
                    </a:solidFill>
                  </a:rPr>
                  <a:t>Cumul (ppm)</a:t>
                </a:r>
              </a:p>
            </c:rich>
          </c:tx>
          <c:layout>
            <c:manualLayout>
              <c:xMode val="edge"/>
              <c:yMode val="edge"/>
              <c:x val="0.85084796562443021"/>
              <c:y val="5.815024864037785E-2"/>
            </c:manualLayout>
          </c:layout>
          <c:overlay val="0"/>
          <c:spPr>
            <a:solidFill>
              <a:schemeClr val="accent6">
                <a:lumMod val="20000"/>
                <a:lumOff val="80000"/>
              </a:schemeClr>
            </a:solidFill>
          </c:spPr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C00000"/>
                </a:solidFill>
              </a:defRPr>
            </a:pPr>
            <a:endParaRPr lang="fr-FR"/>
          </a:p>
        </c:txPr>
        <c:crossAx val="145429568"/>
        <c:crosses val="max"/>
        <c:crossBetween val="midCat"/>
      </c:valAx>
      <c:valAx>
        <c:axId val="14542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4289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1888001036907423"/>
          <c:y val="5.8455173438925798E-2"/>
          <c:w val="0.5658242481730873"/>
          <c:h val="0.18989285789858534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800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200" b="1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Scroll" dx="19" fmlaLink="E1" horiz="1" max="100" page="10" val="55"/>
</file>

<file path=xl/ctrlProps/ctrlProp2.xml><?xml version="1.0" encoding="utf-8"?>
<formControlPr xmlns="http://schemas.microsoft.com/office/spreadsheetml/2009/9/main" objectType="Scroll" dx="19" fmlaLink="E1" horiz="1" max="100" page="10" val="22"/>
</file>

<file path=xl/ctrlProps/ctrlProp3.xml><?xml version="1.0" encoding="utf-8"?>
<formControlPr xmlns="http://schemas.microsoft.com/office/spreadsheetml/2009/9/main" objectType="Scroll" dx="19" fmlaLink="C3" horiz="1" max="100" page="10" val="2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151856</xdr:colOff>
      <xdr:row>6</xdr:row>
      <xdr:rowOff>113211</xdr:rowOff>
    </xdr:from>
    <xdr:to>
      <xdr:col>5</xdr:col>
      <xdr:colOff>76200</xdr:colOff>
      <xdr:row>30</xdr:row>
      <xdr:rowOff>76200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283029</xdr:colOff>
      <xdr:row>33</xdr:row>
      <xdr:rowOff>119744</xdr:rowOff>
    </xdr:from>
    <xdr:to>
      <xdr:col>10</xdr:col>
      <xdr:colOff>283029</xdr:colOff>
      <xdr:row>66</xdr:row>
      <xdr:rowOff>127364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707572</xdr:colOff>
      <xdr:row>4</xdr:row>
      <xdr:rowOff>87085</xdr:rowOff>
    </xdr:from>
    <xdr:to>
      <xdr:col>16</xdr:col>
      <xdr:colOff>500743</xdr:colOff>
      <xdr:row>32</xdr:row>
      <xdr:rowOff>2177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7620</xdr:rowOff>
        </xdr:from>
        <xdr:to>
          <xdr:col>5</xdr:col>
          <xdr:colOff>167640</xdr:colOff>
          <xdr:row>0</xdr:row>
          <xdr:rowOff>251460</xdr:rowOff>
        </xdr:to>
        <xdr:sp macro="" textlink="">
          <xdr:nvSpPr>
            <xdr:cNvPr id="20481" name="Scroll Bar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0.12014</cdr:x>
      <cdr:y>0.58701</cdr:y>
    </cdr:from>
    <cdr:to>
      <cdr:x>0.95601</cdr:x>
      <cdr:y>0.97306</cdr:y>
    </cdr:to>
    <cdr:sp macro="" textlink="">
      <cdr:nvSpPr>
        <cdr:cNvPr id="3" name="Forme libre 2"/>
        <cdr:cNvSpPr/>
      </cdr:nvSpPr>
      <cdr:spPr>
        <a:xfrm xmlns:a="http://schemas.openxmlformats.org/drawingml/2006/main">
          <a:off x="1545773" y="4239778"/>
          <a:ext cx="10755185" cy="2788335"/>
        </a:xfrm>
        <a:custGeom xmlns:a="http://schemas.openxmlformats.org/drawingml/2006/main">
          <a:avLst/>
          <a:gdLst>
            <a:gd name="connsiteX0" fmla="*/ 0 w 10755185"/>
            <a:gd name="connsiteY0" fmla="*/ 2563793 h 2788335"/>
            <a:gd name="connsiteX1" fmla="*/ 2699657 w 10755185"/>
            <a:gd name="connsiteY1" fmla="*/ 2204565 h 2788335"/>
            <a:gd name="connsiteX2" fmla="*/ 5573486 w 10755185"/>
            <a:gd name="connsiteY2" fmla="*/ 1660279 h 2788335"/>
            <a:gd name="connsiteX3" fmla="*/ 8142515 w 10755185"/>
            <a:gd name="connsiteY3" fmla="*/ 1007136 h 2788335"/>
            <a:gd name="connsiteX4" fmla="*/ 9492343 w 10755185"/>
            <a:gd name="connsiteY4" fmla="*/ 647907 h 2788335"/>
            <a:gd name="connsiteX5" fmla="*/ 10591800 w 10755185"/>
            <a:gd name="connsiteY5" fmla="*/ 234250 h 2788335"/>
            <a:gd name="connsiteX6" fmla="*/ 10722429 w 10755185"/>
            <a:gd name="connsiteY6" fmla="*/ 179822 h 2788335"/>
            <a:gd name="connsiteX7" fmla="*/ 10755086 w 10755185"/>
            <a:gd name="connsiteY7" fmla="*/ 2618222 h 2788335"/>
            <a:gd name="connsiteX8" fmla="*/ 10733315 w 10755185"/>
            <a:gd name="connsiteY8" fmla="*/ 2585565 h 2788335"/>
            <a:gd name="connsiteX9" fmla="*/ 0 w 10755185"/>
            <a:gd name="connsiteY9" fmla="*/ 2563793 h 27883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10755185" h="2788335">
              <a:moveTo>
                <a:pt x="0" y="2563793"/>
              </a:moveTo>
              <a:cubicBezTo>
                <a:pt x="885371" y="2459472"/>
                <a:pt x="1770743" y="2355151"/>
                <a:pt x="2699657" y="2204565"/>
              </a:cubicBezTo>
              <a:cubicBezTo>
                <a:pt x="3628571" y="2053979"/>
                <a:pt x="4666343" y="1859850"/>
                <a:pt x="5573486" y="1660279"/>
              </a:cubicBezTo>
              <a:cubicBezTo>
                <a:pt x="6480629" y="1460708"/>
                <a:pt x="8142515" y="1007136"/>
                <a:pt x="8142515" y="1007136"/>
              </a:cubicBezTo>
              <a:cubicBezTo>
                <a:pt x="8795658" y="838407"/>
                <a:pt x="9084129" y="776721"/>
                <a:pt x="9492343" y="647907"/>
              </a:cubicBezTo>
              <a:cubicBezTo>
                <a:pt x="9900557" y="519093"/>
                <a:pt x="10386786" y="312264"/>
                <a:pt x="10591800" y="234250"/>
              </a:cubicBezTo>
              <a:cubicBezTo>
                <a:pt x="10796814" y="156236"/>
                <a:pt x="10695215" y="-217507"/>
                <a:pt x="10722429" y="179822"/>
              </a:cubicBezTo>
              <a:cubicBezTo>
                <a:pt x="10749643" y="577151"/>
                <a:pt x="10753272" y="2217265"/>
                <a:pt x="10755086" y="2618222"/>
              </a:cubicBezTo>
              <a:cubicBezTo>
                <a:pt x="10756900" y="3019179"/>
                <a:pt x="10733315" y="2585565"/>
                <a:pt x="10733315" y="2585565"/>
              </a:cubicBezTo>
              <a:lnTo>
                <a:pt x="0" y="2563793"/>
              </a:lnTo>
              <a:close/>
            </a:path>
          </a:pathLst>
        </a:custGeom>
        <a:solidFill xmlns:a="http://schemas.openxmlformats.org/drawingml/2006/main">
          <a:srgbClr val="FF0000">
            <a:alpha val="69804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0.12014</cdr:x>
      <cdr:y>0.55463</cdr:y>
    </cdr:from>
    <cdr:to>
      <cdr:x>0.95601</cdr:x>
      <cdr:y>0.97306</cdr:y>
    </cdr:to>
    <cdr:sp macro="" textlink="">
      <cdr:nvSpPr>
        <cdr:cNvPr id="3" name="Forme libre 2"/>
        <cdr:cNvSpPr/>
      </cdr:nvSpPr>
      <cdr:spPr>
        <a:xfrm xmlns:a="http://schemas.openxmlformats.org/drawingml/2006/main">
          <a:off x="1545831" y="4005943"/>
          <a:ext cx="10755068" cy="3022149"/>
        </a:xfrm>
        <a:custGeom xmlns:a="http://schemas.openxmlformats.org/drawingml/2006/main">
          <a:avLst/>
          <a:gdLst>
            <a:gd name="connsiteX0" fmla="*/ 0 w 10755185"/>
            <a:gd name="connsiteY0" fmla="*/ 2563793 h 2788335"/>
            <a:gd name="connsiteX1" fmla="*/ 2699657 w 10755185"/>
            <a:gd name="connsiteY1" fmla="*/ 2204565 h 2788335"/>
            <a:gd name="connsiteX2" fmla="*/ 5573486 w 10755185"/>
            <a:gd name="connsiteY2" fmla="*/ 1660279 h 2788335"/>
            <a:gd name="connsiteX3" fmla="*/ 8142515 w 10755185"/>
            <a:gd name="connsiteY3" fmla="*/ 1007136 h 2788335"/>
            <a:gd name="connsiteX4" fmla="*/ 9492343 w 10755185"/>
            <a:gd name="connsiteY4" fmla="*/ 647907 h 2788335"/>
            <a:gd name="connsiteX5" fmla="*/ 10591800 w 10755185"/>
            <a:gd name="connsiteY5" fmla="*/ 234250 h 2788335"/>
            <a:gd name="connsiteX6" fmla="*/ 10722429 w 10755185"/>
            <a:gd name="connsiteY6" fmla="*/ 179822 h 2788335"/>
            <a:gd name="connsiteX7" fmla="*/ 10755086 w 10755185"/>
            <a:gd name="connsiteY7" fmla="*/ 2618222 h 2788335"/>
            <a:gd name="connsiteX8" fmla="*/ 10733315 w 10755185"/>
            <a:gd name="connsiteY8" fmla="*/ 2585565 h 2788335"/>
            <a:gd name="connsiteX9" fmla="*/ 0 w 10755185"/>
            <a:gd name="connsiteY9" fmla="*/ 2563793 h 27883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10755185" h="2788335">
              <a:moveTo>
                <a:pt x="0" y="2563793"/>
              </a:moveTo>
              <a:cubicBezTo>
                <a:pt x="885371" y="2459472"/>
                <a:pt x="1770743" y="2355151"/>
                <a:pt x="2699657" y="2204565"/>
              </a:cubicBezTo>
              <a:cubicBezTo>
                <a:pt x="3628571" y="2053979"/>
                <a:pt x="4666343" y="1859850"/>
                <a:pt x="5573486" y="1660279"/>
              </a:cubicBezTo>
              <a:cubicBezTo>
                <a:pt x="6480629" y="1460708"/>
                <a:pt x="8142515" y="1007136"/>
                <a:pt x="8142515" y="1007136"/>
              </a:cubicBezTo>
              <a:cubicBezTo>
                <a:pt x="8795658" y="838407"/>
                <a:pt x="9084129" y="776721"/>
                <a:pt x="9492343" y="647907"/>
              </a:cubicBezTo>
              <a:cubicBezTo>
                <a:pt x="9900557" y="519093"/>
                <a:pt x="10386786" y="312264"/>
                <a:pt x="10591800" y="234250"/>
              </a:cubicBezTo>
              <a:cubicBezTo>
                <a:pt x="10796814" y="156236"/>
                <a:pt x="10695215" y="-217507"/>
                <a:pt x="10722429" y="179822"/>
              </a:cubicBezTo>
              <a:cubicBezTo>
                <a:pt x="10749643" y="577151"/>
                <a:pt x="10753272" y="2217265"/>
                <a:pt x="10755086" y="2618222"/>
              </a:cubicBezTo>
              <a:cubicBezTo>
                <a:pt x="10756900" y="3019179"/>
                <a:pt x="10733315" y="2585565"/>
                <a:pt x="10733315" y="2585565"/>
              </a:cubicBezTo>
              <a:lnTo>
                <a:pt x="0" y="2563793"/>
              </a:lnTo>
              <a:close/>
            </a:path>
          </a:pathLst>
        </a:custGeom>
        <a:solidFill xmlns:a="http://schemas.openxmlformats.org/drawingml/2006/main">
          <a:srgbClr val="FF0000">
            <a:alpha val="4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39</xdr:row>
      <xdr:rowOff>68580</xdr:rowOff>
    </xdr:from>
    <xdr:to>
      <xdr:col>18</xdr:col>
      <xdr:colOff>259080</xdr:colOff>
      <xdr:row>73</xdr:row>
      <xdr:rowOff>30480</xdr:rowOff>
    </xdr:to>
    <xdr:graphicFrame macro="">
      <xdr:nvGraphicFramePr>
        <xdr:cNvPr id="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293914</xdr:colOff>
      <xdr:row>38</xdr:row>
      <xdr:rowOff>78378</xdr:rowOff>
    </xdr:from>
    <xdr:to>
      <xdr:col>19</xdr:col>
      <xdr:colOff>631372</xdr:colOff>
      <xdr:row>70</xdr:row>
      <xdr:rowOff>93618</xdr:rowOff>
    </xdr:to>
    <xdr:graphicFrame macro="">
      <xdr:nvGraphicFramePr>
        <xdr:cNvPr id="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1447800</xdr:colOff>
      <xdr:row>1</xdr:row>
      <xdr:rowOff>119742</xdr:rowOff>
    </xdr:from>
    <xdr:to>
      <xdr:col>23</xdr:col>
      <xdr:colOff>21772</xdr:colOff>
      <xdr:row>15</xdr:row>
      <xdr:rowOff>96037</xdr:rowOff>
    </xdr:to>
    <xdr:graphicFrame macro="">
      <xdr:nvGraphicFramePr>
        <xdr:cNvPr id="4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269418</xdr:colOff>
      <xdr:row>3</xdr:row>
      <xdr:rowOff>166553</xdr:rowOff>
    </xdr:from>
    <xdr:to>
      <xdr:col>22</xdr:col>
      <xdr:colOff>354692</xdr:colOff>
      <xdr:row>30</xdr:row>
      <xdr:rowOff>24494</xdr:rowOff>
    </xdr:to>
    <xdr:graphicFrame macro="">
      <xdr:nvGraphicFramePr>
        <xdr:cNvPr id="6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617764</xdr:colOff>
      <xdr:row>9</xdr:row>
      <xdr:rowOff>90712</xdr:rowOff>
    </xdr:from>
    <xdr:to>
      <xdr:col>22</xdr:col>
      <xdr:colOff>661307</xdr:colOff>
      <xdr:row>30</xdr:row>
      <xdr:rowOff>145140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330200</xdr:colOff>
      <xdr:row>25</xdr:row>
      <xdr:rowOff>45358</xdr:rowOff>
    </xdr:from>
    <xdr:to>
      <xdr:col>21</xdr:col>
      <xdr:colOff>507473</xdr:colOff>
      <xdr:row>27</xdr:row>
      <xdr:rowOff>71244</xdr:rowOff>
    </xdr:to>
    <xdr:sp macro="" textlink="">
      <xdr:nvSpPr>
        <xdr:cNvPr id="8" name="Rectangle à coins arrondis 7"/>
        <xdr:cNvSpPr/>
      </xdr:nvSpPr>
      <xdr:spPr>
        <a:xfrm>
          <a:off x="15011400" y="4642758"/>
          <a:ext cx="2539473" cy="38148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18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Partie anthropique</a:t>
          </a:r>
        </a:p>
      </xdr:txBody>
    </xdr:sp>
    <xdr:clientData/>
  </xdr:twoCellAnchor>
  <xdr:twoCellAnchor>
    <xdr:from>
      <xdr:col>17</xdr:col>
      <xdr:colOff>451758</xdr:colOff>
      <xdr:row>20</xdr:row>
      <xdr:rowOff>110674</xdr:rowOff>
    </xdr:from>
    <xdr:to>
      <xdr:col>20</xdr:col>
      <xdr:colOff>47787</xdr:colOff>
      <xdr:row>22</xdr:row>
      <xdr:rowOff>136560</xdr:rowOff>
    </xdr:to>
    <xdr:sp macro="" textlink="">
      <xdr:nvSpPr>
        <xdr:cNvPr id="9" name="Rectangle à coins arrondis 8"/>
        <xdr:cNvSpPr/>
      </xdr:nvSpPr>
      <xdr:spPr>
        <a:xfrm>
          <a:off x="14312538" y="3928294"/>
          <a:ext cx="1973469" cy="391646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1800" b="1">
              <a:solidFill>
                <a:srgbClr val="0070C0"/>
              </a:solidFill>
              <a:latin typeface="Arial" pitchFamily="34" charset="0"/>
              <a:cs typeface="Arial" pitchFamily="34" charset="0"/>
            </a:rPr>
            <a:t>Partie Naturelle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</xdr:row>
          <xdr:rowOff>45720</xdr:rowOff>
        </xdr:from>
        <xdr:to>
          <xdr:col>11</xdr:col>
          <xdr:colOff>350520</xdr:colOff>
          <xdr:row>5</xdr:row>
          <xdr:rowOff>30480</xdr:rowOff>
        </xdr:to>
        <xdr:sp macro="" textlink="">
          <xdr:nvSpPr>
            <xdr:cNvPr id="32769" name="Scroll Bar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197418</xdr:colOff>
      <xdr:row>30</xdr:row>
      <xdr:rowOff>55044</xdr:rowOff>
    </xdr:from>
    <xdr:to>
      <xdr:col>21</xdr:col>
      <xdr:colOff>487680</xdr:colOff>
      <xdr:row>59</xdr:row>
      <xdr:rowOff>137160</xdr:rowOff>
    </xdr:to>
    <xdr:graphicFrame macro="">
      <xdr:nvGraphicFramePr>
        <xdr:cNvPr id="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117107</xdr:colOff>
      <xdr:row>30</xdr:row>
      <xdr:rowOff>31283</xdr:rowOff>
    </xdr:from>
    <xdr:to>
      <xdr:col>33</xdr:col>
      <xdr:colOff>594760</xdr:colOff>
      <xdr:row>60</xdr:row>
      <xdr:rowOff>125932</xdr:rowOff>
    </xdr:to>
    <xdr:graphicFrame macro="">
      <xdr:nvGraphicFramePr>
        <xdr:cNvPr id="3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9425</xdr:colOff>
      <xdr:row>2</xdr:row>
      <xdr:rowOff>60058</xdr:rowOff>
    </xdr:from>
    <xdr:to>
      <xdr:col>32</xdr:col>
      <xdr:colOff>549643</xdr:colOff>
      <xdr:row>29</xdr:row>
      <xdr:rowOff>67879</xdr:rowOff>
    </xdr:to>
    <xdr:grpSp>
      <xdr:nvGrpSpPr>
        <xdr:cNvPr id="10" name="Groupe 9"/>
        <xdr:cNvGrpSpPr/>
      </xdr:nvGrpSpPr>
      <xdr:grpSpPr>
        <a:xfrm>
          <a:off x="15538985" y="502018"/>
          <a:ext cx="11284418" cy="5021781"/>
          <a:chOff x="79645" y="1995166"/>
          <a:chExt cx="11198191" cy="5038024"/>
        </a:xfrm>
      </xdr:grpSpPr>
      <xdr:grpSp>
        <xdr:nvGrpSpPr>
          <xdr:cNvPr id="4" name="Groupe 6"/>
          <xdr:cNvGrpSpPr>
            <a:grpSpLocks/>
          </xdr:cNvGrpSpPr>
        </xdr:nvGrpSpPr>
        <xdr:grpSpPr bwMode="auto">
          <a:xfrm>
            <a:off x="79645" y="1995166"/>
            <a:ext cx="11198191" cy="5038024"/>
            <a:chOff x="53487" y="3588947"/>
            <a:chExt cx="10792325" cy="5037222"/>
          </a:xfrm>
        </xdr:grpSpPr>
        <xdr:graphicFrame macro="">
          <xdr:nvGraphicFramePr>
            <xdr:cNvPr id="5" name="Graphique 4"/>
            <xdr:cNvGraphicFramePr>
              <a:graphicFrameLocks/>
            </xdr:cNvGraphicFramePr>
          </xdr:nvGraphicFramePr>
          <xdr:xfrm>
            <a:off x="53487" y="3588947"/>
            <a:ext cx="10792325" cy="50372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sp macro="" textlink="">
          <xdr:nvSpPr>
            <xdr:cNvPr id="6" name="Rectangle avec flèche vers le bas 5"/>
            <xdr:cNvSpPr/>
          </xdr:nvSpPr>
          <xdr:spPr bwMode="auto">
            <a:xfrm>
              <a:off x="6215108" y="5131077"/>
              <a:ext cx="1457199" cy="1332031"/>
            </a:xfrm>
            <a:prstGeom prst="downArrowCallout">
              <a:avLst>
                <a:gd name="adj1" fmla="val 7985"/>
                <a:gd name="adj2" fmla="val 12926"/>
                <a:gd name="adj3" fmla="val 12300"/>
                <a:gd name="adj4" fmla="val 65624"/>
              </a:avLst>
            </a:prstGeom>
            <a:solidFill>
              <a:schemeClr val="accent6">
                <a:lumMod val="20000"/>
                <a:lumOff val="80000"/>
              </a:schemeClr>
            </a:solidFill>
            <a:ln w="9525" cap="flat" cmpd="sng" algn="ctr">
              <a:solidFill>
                <a:srgbClr val="FF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ctr"/>
              <a:r>
                <a:rPr lang="fr-FR" sz="14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rPr>
                <a:t>Cumul des émissions anthropiques en 1952 ≈ </a:t>
              </a:r>
              <a:r>
                <a:rPr lang="fr-FR" sz="16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rPr>
                <a:t>31 </a:t>
              </a:r>
              <a:r>
                <a:rPr lang="fr-FR" sz="14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rPr>
                <a:t>ppm</a:t>
              </a:r>
            </a:p>
          </xdr:txBody>
        </xdr:sp>
      </xdr:grpSp>
      <xdr:sp macro="" textlink="">
        <xdr:nvSpPr>
          <xdr:cNvPr id="7" name="Légende encadrée 1 6"/>
          <xdr:cNvSpPr/>
        </xdr:nvSpPr>
        <xdr:spPr>
          <a:xfrm>
            <a:off x="7940844" y="5767137"/>
            <a:ext cx="2160000" cy="540000"/>
          </a:xfrm>
          <a:prstGeom prst="borderCallout1">
            <a:avLst>
              <a:gd name="adj1" fmla="val 13713"/>
              <a:gd name="adj2" fmla="val -1105"/>
              <a:gd name="adj3" fmla="val -23370"/>
              <a:gd name="adj4" fmla="val -31111"/>
            </a:avLst>
          </a:prstGeom>
          <a:solidFill>
            <a:schemeClr val="accent1">
              <a:lumMod val="20000"/>
              <a:lumOff val="80000"/>
            </a:schemeClr>
          </a:solidFill>
          <a:ln w="12700">
            <a:solidFill>
              <a:srgbClr val="0070C0"/>
            </a:solidFill>
            <a:headEnd type="none" w="med" len="med"/>
            <a:tailEnd type="triangle" w="lg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0"/>
          <a:lstStyle/>
          <a:p>
            <a:pPr algn="ctr"/>
            <a:r>
              <a:rPr lang="fr-FR" sz="1400" b="1">
                <a:solidFill>
                  <a:srgbClr val="0070C0"/>
                </a:solidFill>
                <a:latin typeface="Arial" pitchFamily="34" charset="0"/>
                <a:cs typeface="Arial" pitchFamily="34" charset="0"/>
              </a:rPr>
              <a:t>Emissions anthropiques en 1952 ≈ 0,85 ppm/an</a:t>
            </a:r>
            <a:endParaRPr lang="fr-FR" sz="1100" b="1">
              <a:solidFill>
                <a:srgbClr val="0070C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Ellipse 7"/>
          <xdr:cNvSpPr/>
        </xdr:nvSpPr>
        <xdr:spPr>
          <a:xfrm>
            <a:off x="7154778" y="4924926"/>
            <a:ext cx="72000" cy="72000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9" name="Ellipse 8"/>
          <xdr:cNvSpPr/>
        </xdr:nvSpPr>
        <xdr:spPr>
          <a:xfrm>
            <a:off x="7162799" y="5550568"/>
            <a:ext cx="72000" cy="72000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9</xdr:col>
      <xdr:colOff>566738</xdr:colOff>
      <xdr:row>155</xdr:row>
      <xdr:rowOff>24765</xdr:rowOff>
    </xdr:from>
    <xdr:to>
      <xdr:col>23</xdr:col>
      <xdr:colOff>81915</xdr:colOff>
      <xdr:row>184</xdr:row>
      <xdr:rowOff>138113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274320</xdr:colOff>
      <xdr:row>185</xdr:row>
      <xdr:rowOff>106680</xdr:rowOff>
    </xdr:from>
    <xdr:to>
      <xdr:col>32</xdr:col>
      <xdr:colOff>76199</xdr:colOff>
      <xdr:row>217</xdr:row>
      <xdr:rowOff>127635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289560</xdr:colOff>
      <xdr:row>217</xdr:row>
      <xdr:rowOff>106680</xdr:rowOff>
    </xdr:from>
    <xdr:to>
      <xdr:col>33</xdr:col>
      <xdr:colOff>70485</xdr:colOff>
      <xdr:row>260</xdr:row>
      <xdr:rowOff>0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2043248</xdr:colOff>
      <xdr:row>5</xdr:row>
      <xdr:rowOff>59871</xdr:rowOff>
    </xdr:from>
    <xdr:to>
      <xdr:col>20</xdr:col>
      <xdr:colOff>132805</xdr:colOff>
      <xdr:row>38</xdr:row>
      <xdr:rowOff>90352</xdr:rowOff>
    </xdr:to>
    <xdr:grpSp>
      <xdr:nvGrpSpPr>
        <xdr:cNvPr id="12" name="Groupe 11"/>
        <xdr:cNvGrpSpPr/>
      </xdr:nvGrpSpPr>
      <xdr:grpSpPr>
        <a:xfrm>
          <a:off x="10305505" y="985157"/>
          <a:ext cx="9900557" cy="6137366"/>
          <a:chOff x="12804962" y="5185251"/>
          <a:chExt cx="11016343" cy="5573426"/>
        </a:xfrm>
      </xdr:grpSpPr>
      <xdr:graphicFrame macro="">
        <xdr:nvGraphicFramePr>
          <xdr:cNvPr id="2" name="Graphique 1"/>
          <xdr:cNvGraphicFramePr/>
        </xdr:nvGraphicFramePr>
        <xdr:xfrm>
          <a:off x="12804962" y="5185251"/>
          <a:ext cx="11016343" cy="557342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6" name="Groupe 5"/>
          <xdr:cNvGrpSpPr/>
        </xdr:nvGrpSpPr>
        <xdr:grpSpPr>
          <a:xfrm>
            <a:off x="18749780" y="6146945"/>
            <a:ext cx="2138671" cy="1960208"/>
            <a:chOff x="5168867" y="3472146"/>
            <a:chExt cx="1737455" cy="2708051"/>
          </a:xfrm>
        </xdr:grpSpPr>
        <xdr:sp macro="" textlink="">
          <xdr:nvSpPr>
            <xdr:cNvPr id="4" name="Flèche courbée vers la droite 3"/>
            <xdr:cNvSpPr/>
          </xdr:nvSpPr>
          <xdr:spPr>
            <a:xfrm flipV="1">
              <a:off x="5168867" y="3472146"/>
              <a:ext cx="559707" cy="2708051"/>
            </a:xfrm>
            <a:prstGeom prst="curvedRightArrow">
              <a:avLst/>
            </a:prstGeom>
            <a:solidFill>
              <a:srgbClr val="92D050"/>
            </a:solidFill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5" name="ZoneTexte 4"/>
            <xdr:cNvSpPr txBox="1"/>
          </xdr:nvSpPr>
          <xdr:spPr>
            <a:xfrm>
              <a:off x="5360916" y="4359394"/>
              <a:ext cx="1545406" cy="963095"/>
            </a:xfrm>
            <a:prstGeom prst="rect">
              <a:avLst/>
            </a:prstGeom>
            <a:solidFill>
              <a:schemeClr val="lt1"/>
            </a:solidFill>
            <a:ln w="19050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/>
            <a:lstStyle/>
            <a:p>
              <a:pPr algn="ctr"/>
              <a:r>
                <a:rPr lang="fr-FR" sz="2000" b="1">
                  <a:solidFill>
                    <a:srgbClr val="00B050"/>
                  </a:solidFill>
                  <a:latin typeface="Arial" pitchFamily="34" charset="0"/>
                  <a:cs typeface="Arial" pitchFamily="34" charset="0"/>
                </a:rPr>
                <a:t>Fonction de Transfert IRF</a:t>
              </a:r>
            </a:p>
          </xdr:txBody>
        </xdr:sp>
      </xdr:grpSp>
    </xdr:grpSp>
    <xdr:clientData/>
  </xdr:twoCellAnchor>
  <xdr:twoCellAnchor>
    <xdr:from>
      <xdr:col>0</xdr:col>
      <xdr:colOff>217713</xdr:colOff>
      <xdr:row>8</xdr:row>
      <xdr:rowOff>76199</xdr:rowOff>
    </xdr:from>
    <xdr:to>
      <xdr:col>8</xdr:col>
      <xdr:colOff>1905000</xdr:colOff>
      <xdr:row>37</xdr:row>
      <xdr:rowOff>87086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1213150</xdr:colOff>
      <xdr:row>12</xdr:row>
      <xdr:rowOff>181428</xdr:rowOff>
    </xdr:from>
    <xdr:to>
      <xdr:col>8</xdr:col>
      <xdr:colOff>1458683</xdr:colOff>
      <xdr:row>16</xdr:row>
      <xdr:rowOff>88295</xdr:rowOff>
    </xdr:to>
    <xdr:sp macro="" textlink="">
      <xdr:nvSpPr>
        <xdr:cNvPr id="7" name="Double flèche verticale 6"/>
        <xdr:cNvSpPr/>
      </xdr:nvSpPr>
      <xdr:spPr>
        <a:xfrm>
          <a:off x="9475407" y="2402114"/>
          <a:ext cx="245533" cy="647095"/>
        </a:xfrm>
        <a:prstGeom prst="up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618066</xdr:colOff>
      <xdr:row>100</xdr:row>
      <xdr:rowOff>33866</xdr:rowOff>
    </xdr:from>
    <xdr:to>
      <xdr:col>9</xdr:col>
      <xdr:colOff>872066</xdr:colOff>
      <xdr:row>126</xdr:row>
      <xdr:rowOff>135467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256662</xdr:colOff>
      <xdr:row>44</xdr:row>
      <xdr:rowOff>61202</xdr:rowOff>
    </xdr:from>
    <xdr:to>
      <xdr:col>8</xdr:col>
      <xdr:colOff>730675</xdr:colOff>
      <xdr:row>66</xdr:row>
      <xdr:rowOff>20926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1024346</xdr:colOff>
      <xdr:row>44</xdr:row>
      <xdr:rowOff>9798</xdr:rowOff>
    </xdr:from>
    <xdr:to>
      <xdr:col>17</xdr:col>
      <xdr:colOff>593150</xdr:colOff>
      <xdr:row>69</xdr:row>
      <xdr:rowOff>177920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125944</xdr:rowOff>
    </xdr:from>
    <xdr:to>
      <xdr:col>19</xdr:col>
      <xdr:colOff>647700</xdr:colOff>
      <xdr:row>89</xdr:row>
      <xdr:rowOff>15874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355600</xdr:colOff>
      <xdr:row>55</xdr:row>
      <xdr:rowOff>9185</xdr:rowOff>
    </xdr:from>
    <xdr:to>
      <xdr:col>32</xdr:col>
      <xdr:colOff>609600</xdr:colOff>
      <xdr:row>86</xdr:row>
      <xdr:rowOff>44450</xdr:rowOff>
    </xdr:to>
    <xdr:graphicFrame macro="">
      <xdr:nvGraphicFramePr>
        <xdr:cNvPr id="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685799</xdr:colOff>
      <xdr:row>92</xdr:row>
      <xdr:rowOff>76195</xdr:rowOff>
    </xdr:from>
    <xdr:to>
      <xdr:col>20</xdr:col>
      <xdr:colOff>10885</xdr:colOff>
      <xdr:row>108</xdr:row>
      <xdr:rowOff>130624</xdr:rowOff>
    </xdr:to>
    <xdr:sp macro="" textlink="">
      <xdr:nvSpPr>
        <xdr:cNvPr id="4" name="Rectangle à coins arrondis 3"/>
        <xdr:cNvSpPr/>
      </xdr:nvSpPr>
      <xdr:spPr>
        <a:xfrm>
          <a:off x="5704113" y="17134109"/>
          <a:ext cx="7141029" cy="3233058"/>
        </a:xfrm>
        <a:prstGeom prst="roundRect">
          <a:avLst>
            <a:gd name="adj" fmla="val 10606"/>
          </a:avLst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193675</xdr:rowOff>
    </xdr:from>
    <xdr:to>
      <xdr:col>32</xdr:col>
      <xdr:colOff>323850</xdr:colOff>
      <xdr:row>79</xdr:row>
      <xdr:rowOff>133350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838200</xdr:colOff>
      <xdr:row>0</xdr:row>
      <xdr:rowOff>0</xdr:rowOff>
    </xdr:from>
    <xdr:to>
      <xdr:col>42</xdr:col>
      <xdr:colOff>298450</xdr:colOff>
      <xdr:row>0</xdr:row>
      <xdr:rowOff>0</xdr:rowOff>
    </xdr:to>
    <xdr:cxnSp macro="">
      <xdr:nvCxnSpPr>
        <xdr:cNvPr id="6" name="Connecteur droit 5"/>
        <xdr:cNvCxnSpPr/>
      </xdr:nvCxnSpPr>
      <xdr:spPr>
        <a:xfrm>
          <a:off x="2613660" y="0"/>
          <a:ext cx="27524710" cy="0"/>
        </a:xfrm>
        <a:prstGeom prst="line">
          <a:avLst/>
        </a:prstGeom>
        <a:ln w="5715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250370</xdr:colOff>
      <xdr:row>29</xdr:row>
      <xdr:rowOff>84364</xdr:rowOff>
    </xdr:from>
    <xdr:to>
      <xdr:col>79</xdr:col>
      <xdr:colOff>555171</xdr:colOff>
      <xdr:row>63</xdr:row>
      <xdr:rowOff>65316</xdr:rowOff>
    </xdr:to>
    <xdr:grpSp>
      <xdr:nvGrpSpPr>
        <xdr:cNvPr id="12" name="Groupe 11"/>
        <xdr:cNvGrpSpPr/>
      </xdr:nvGrpSpPr>
      <xdr:grpSpPr>
        <a:xfrm>
          <a:off x="36883520" y="5970814"/>
          <a:ext cx="18307051" cy="6457952"/>
          <a:chOff x="36750170" y="5832021"/>
          <a:chExt cx="18233572" cy="6294666"/>
        </a:xfrm>
      </xdr:grpSpPr>
      <xdr:graphicFrame macro="">
        <xdr:nvGraphicFramePr>
          <xdr:cNvPr id="23" name="Graphique 22"/>
          <xdr:cNvGraphicFramePr>
            <a:graphicFrameLocks/>
          </xdr:cNvGraphicFramePr>
        </xdr:nvGraphicFramePr>
        <xdr:xfrm>
          <a:off x="36750170" y="5832021"/>
          <a:ext cx="18233572" cy="62946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20" name="Graphique 19"/>
          <xdr:cNvGraphicFramePr>
            <a:graphicFrameLocks/>
          </xdr:cNvGraphicFramePr>
        </xdr:nvGraphicFramePr>
        <xdr:xfrm>
          <a:off x="38037407" y="6504820"/>
          <a:ext cx="9032422" cy="559465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5" name="Double flèche verticale 14"/>
          <xdr:cNvSpPr/>
        </xdr:nvSpPr>
        <xdr:spPr>
          <a:xfrm>
            <a:off x="46080123" y="6945084"/>
            <a:ext cx="540000" cy="2412000"/>
          </a:xfrm>
          <a:prstGeom prst="upDownArrow">
            <a:avLst>
              <a:gd name="adj1" fmla="val 59091"/>
              <a:gd name="adj2" fmla="val 34091"/>
            </a:avLst>
          </a:prstGeom>
          <a:solidFill>
            <a:schemeClr val="accent2">
              <a:lumMod val="20000"/>
              <a:lumOff val="80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="vert270" rtlCol="0" anchor="ctr"/>
          <a:lstStyle/>
          <a:p>
            <a:pPr algn="ctr"/>
            <a:r>
              <a:rPr lang="fr-FR" sz="18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55 %</a:t>
            </a:r>
          </a:p>
        </xdr:txBody>
      </xdr:sp>
      <xdr:sp macro="" textlink="">
        <xdr:nvSpPr>
          <xdr:cNvPr id="21" name="Double flèche verticale 20"/>
          <xdr:cNvSpPr/>
        </xdr:nvSpPr>
        <xdr:spPr>
          <a:xfrm>
            <a:off x="46111874" y="9437912"/>
            <a:ext cx="540000" cy="1908000"/>
          </a:xfrm>
          <a:prstGeom prst="upDownArrow">
            <a:avLst>
              <a:gd name="adj1" fmla="val 59091"/>
              <a:gd name="adj2" fmla="val 34091"/>
            </a:avLst>
          </a:prstGeom>
          <a:solidFill>
            <a:schemeClr val="accent2">
              <a:lumMod val="20000"/>
              <a:lumOff val="80000"/>
            </a:scheme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="vert270" rtlCol="0" anchor="ctr"/>
          <a:lstStyle/>
          <a:p>
            <a:pPr algn="ctr"/>
            <a:r>
              <a:rPr lang="fr-FR" sz="18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45 %</a:t>
            </a:r>
          </a:p>
        </xdr:txBody>
      </xdr:sp>
    </xdr:grpSp>
    <xdr:clientData/>
  </xdr:twoCellAnchor>
  <xdr:twoCellAnchor>
    <xdr:from>
      <xdr:col>32</xdr:col>
      <xdr:colOff>571501</xdr:colOff>
      <xdr:row>8</xdr:row>
      <xdr:rowOff>25400</xdr:rowOff>
    </xdr:from>
    <xdr:to>
      <xdr:col>68</xdr:col>
      <xdr:colOff>355601</xdr:colOff>
      <xdr:row>88</xdr:row>
      <xdr:rowOff>158749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704850</xdr:colOff>
      <xdr:row>68</xdr:row>
      <xdr:rowOff>133350</xdr:rowOff>
    </xdr:from>
    <xdr:to>
      <xdr:col>31</xdr:col>
      <xdr:colOff>476250</xdr:colOff>
      <xdr:row>75</xdr:row>
      <xdr:rowOff>95250</xdr:rowOff>
    </xdr:to>
    <xdr:sp macro="" textlink="">
      <xdr:nvSpPr>
        <xdr:cNvPr id="3" name="Forme libre 2"/>
        <xdr:cNvSpPr/>
      </xdr:nvSpPr>
      <xdr:spPr>
        <a:xfrm>
          <a:off x="1200150" y="13449300"/>
          <a:ext cx="21907500" cy="1295400"/>
        </a:xfrm>
        <a:custGeom>
          <a:avLst/>
          <a:gdLst>
            <a:gd name="connsiteX0" fmla="*/ 0 w 21907500"/>
            <a:gd name="connsiteY0" fmla="*/ 0 h 1295400"/>
            <a:gd name="connsiteX1" fmla="*/ 3695700 w 21907500"/>
            <a:gd name="connsiteY1" fmla="*/ 95250 h 1295400"/>
            <a:gd name="connsiteX2" fmla="*/ 21907500 w 21907500"/>
            <a:gd name="connsiteY2" fmla="*/ 1295400 h 1295400"/>
            <a:gd name="connsiteX3" fmla="*/ 21907500 w 21907500"/>
            <a:gd name="connsiteY3" fmla="*/ 1295400 h 12954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1907500" h="1295400">
              <a:moveTo>
                <a:pt x="0" y="0"/>
              </a:moveTo>
              <a:lnTo>
                <a:pt x="3695700" y="95250"/>
              </a:lnTo>
              <a:lnTo>
                <a:pt x="21907500" y="1295400"/>
              </a:lnTo>
              <a:lnTo>
                <a:pt x="21907500" y="1295400"/>
              </a:lnTo>
            </a:path>
          </a:pathLst>
        </a:custGeom>
        <a:noFill/>
        <a:ln w="76200">
          <a:solidFill>
            <a:srgbClr val="E42BE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542925</xdr:colOff>
      <xdr:row>0</xdr:row>
      <xdr:rowOff>152400</xdr:rowOff>
    </xdr:from>
    <xdr:to>
      <xdr:col>16</xdr:col>
      <xdr:colOff>777876</xdr:colOff>
      <xdr:row>10</xdr:row>
      <xdr:rowOff>166689</xdr:rowOff>
    </xdr:to>
    <xdr:pic>
      <xdr:nvPicPr>
        <xdr:cNvPr id="2" name="Image 1"/>
        <xdr:cNvPicPr/>
      </xdr:nvPicPr>
      <xdr:blipFill rotWithShape="1">
        <a:blip xmlns:r="http://schemas.openxmlformats.org/officeDocument/2006/relationships" r:embed="rId1" cstate="print"/>
        <a:srcRect l="11461" t="41653" r="35917" b="43535"/>
        <a:stretch/>
      </xdr:blipFill>
      <xdr:spPr bwMode="auto">
        <a:xfrm>
          <a:off x="7074354" y="152400"/>
          <a:ext cx="6592208" cy="1951946"/>
        </a:xfrm>
        <a:prstGeom prst="rect">
          <a:avLst/>
        </a:prstGeom>
        <a:noFill/>
        <a:ln w="28575">
          <a:solidFill>
            <a:srgbClr val="FF0000"/>
          </a:solidFill>
          <a:miter lim="800000"/>
          <a:headEnd/>
          <a:tailEnd/>
        </a:ln>
      </xdr:spPr>
    </xdr:pic>
    <xdr:clientData/>
  </xdr:twoCellAnchor>
  <xdr:twoCellAnchor editAs="oneCell">
    <xdr:from>
      <xdr:col>15</xdr:col>
      <xdr:colOff>710174</xdr:colOff>
      <xdr:row>11</xdr:row>
      <xdr:rowOff>122913</xdr:rowOff>
    </xdr:from>
    <xdr:to>
      <xdr:col>26</xdr:col>
      <xdr:colOff>619126</xdr:colOff>
      <xdr:row>40</xdr:row>
      <xdr:rowOff>10886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04203" y="2245627"/>
          <a:ext cx="8650180" cy="5254630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263298</xdr:colOff>
      <xdr:row>46</xdr:row>
      <xdr:rowOff>12927</xdr:rowOff>
    </xdr:from>
    <xdr:to>
      <xdr:col>13</xdr:col>
      <xdr:colOff>123824</xdr:colOff>
      <xdr:row>73</xdr:row>
      <xdr:rowOff>78921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47625</xdr:colOff>
      <xdr:row>11</xdr:row>
      <xdr:rowOff>17688</xdr:rowOff>
    </xdr:from>
    <xdr:to>
      <xdr:col>15</xdr:col>
      <xdr:colOff>594632</xdr:colOff>
      <xdr:row>45</xdr:row>
      <xdr:rowOff>174171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227940</xdr:colOff>
      <xdr:row>0</xdr:row>
      <xdr:rowOff>81195</xdr:rowOff>
    </xdr:from>
    <xdr:to>
      <xdr:col>20</xdr:col>
      <xdr:colOff>588960</xdr:colOff>
      <xdr:row>8</xdr:row>
      <xdr:rowOff>206145</xdr:rowOff>
    </xdr:to>
    <xdr:pic>
      <xdr:nvPicPr>
        <xdr:cNvPr id="6" name="Image 2"/>
        <xdr:cNvPicPr/>
      </xdr:nvPicPr>
      <xdr:blipFill>
        <a:blip xmlns:r="http://schemas.openxmlformats.org/officeDocument/2006/relationships" r:embed="rId1"/>
        <a:stretch/>
      </xdr:blipFill>
      <xdr:spPr>
        <a:xfrm>
          <a:off x="10619715" y="81195"/>
          <a:ext cx="5075895" cy="19537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1799594</xdr:colOff>
      <xdr:row>20</xdr:row>
      <xdr:rowOff>152400</xdr:rowOff>
    </xdr:from>
    <xdr:to>
      <xdr:col>10</xdr:col>
      <xdr:colOff>340790</xdr:colOff>
      <xdr:row>43</xdr:row>
      <xdr:rowOff>152581</xdr:rowOff>
    </xdr:to>
    <xdr:pic>
      <xdr:nvPicPr>
        <xdr:cNvPr id="4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127" y="5418667"/>
          <a:ext cx="6465996" cy="4309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9961</xdr:colOff>
      <xdr:row>3</xdr:row>
      <xdr:rowOff>91545</xdr:rowOff>
    </xdr:from>
    <xdr:to>
      <xdr:col>7</xdr:col>
      <xdr:colOff>471052</xdr:colOff>
      <xdr:row>9</xdr:row>
      <xdr:rowOff>113938</xdr:rowOff>
    </xdr:to>
    <xdr:sp macro="" textlink="">
      <xdr:nvSpPr>
        <xdr:cNvPr id="2" name="Forme libre 1"/>
        <xdr:cNvSpPr/>
      </xdr:nvSpPr>
      <xdr:spPr>
        <a:xfrm>
          <a:off x="5682099" y="1186920"/>
          <a:ext cx="1232616" cy="1365418"/>
        </a:xfrm>
        <a:custGeom>
          <a:avLst/>
          <a:gdLst>
            <a:gd name="connsiteX0" fmla="*/ 713509 w 1537140"/>
            <a:gd name="connsiteY0" fmla="*/ 5439 h 1349512"/>
            <a:gd name="connsiteX1" fmla="*/ 1115291 w 1537140"/>
            <a:gd name="connsiteY1" fmla="*/ 40075 h 1349512"/>
            <a:gd name="connsiteX2" fmla="*/ 1454727 w 1537140"/>
            <a:gd name="connsiteY2" fmla="*/ 303312 h 1349512"/>
            <a:gd name="connsiteX3" fmla="*/ 1496291 w 1537140"/>
            <a:gd name="connsiteY3" fmla="*/ 1023748 h 1349512"/>
            <a:gd name="connsiteX4" fmla="*/ 949036 w 1537140"/>
            <a:gd name="connsiteY4" fmla="*/ 1307766 h 1349512"/>
            <a:gd name="connsiteX5" fmla="*/ 0 w 1537140"/>
            <a:gd name="connsiteY5" fmla="*/ 1342403 h 1349512"/>
            <a:gd name="connsiteX0" fmla="*/ 892541 w 1716172"/>
            <a:gd name="connsiteY0" fmla="*/ 5439 h 1373350"/>
            <a:gd name="connsiteX1" fmla="*/ 1294323 w 1716172"/>
            <a:gd name="connsiteY1" fmla="*/ 40075 h 1373350"/>
            <a:gd name="connsiteX2" fmla="*/ 1633759 w 1716172"/>
            <a:gd name="connsiteY2" fmla="*/ 303312 h 1373350"/>
            <a:gd name="connsiteX3" fmla="*/ 1675323 w 1716172"/>
            <a:gd name="connsiteY3" fmla="*/ 1023748 h 1373350"/>
            <a:gd name="connsiteX4" fmla="*/ 1128068 w 1716172"/>
            <a:gd name="connsiteY4" fmla="*/ 1307766 h 1373350"/>
            <a:gd name="connsiteX5" fmla="*/ 0 w 1716172"/>
            <a:gd name="connsiteY5" fmla="*/ 1371144 h 13733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716172" h="1373350">
              <a:moveTo>
                <a:pt x="892541" y="5439"/>
              </a:moveTo>
              <a:cubicBezTo>
                <a:pt x="1031664" y="-2066"/>
                <a:pt x="1170787" y="-9570"/>
                <a:pt x="1294323" y="40075"/>
              </a:cubicBezTo>
              <a:cubicBezTo>
                <a:pt x="1417859" y="89720"/>
                <a:pt x="1570259" y="139367"/>
                <a:pt x="1633759" y="303312"/>
              </a:cubicBezTo>
              <a:cubicBezTo>
                <a:pt x="1697259" y="467257"/>
                <a:pt x="1759605" y="856339"/>
                <a:pt x="1675323" y="1023748"/>
              </a:cubicBezTo>
              <a:cubicBezTo>
                <a:pt x="1591041" y="1191157"/>
                <a:pt x="1377450" y="1254657"/>
                <a:pt x="1128068" y="1307766"/>
              </a:cubicBezTo>
              <a:cubicBezTo>
                <a:pt x="878686" y="1360875"/>
                <a:pt x="349827" y="1380380"/>
                <a:pt x="0" y="1371144"/>
              </a:cubicBezTo>
            </a:path>
          </a:pathLst>
        </a:custGeom>
        <a:noFill/>
        <a:ln>
          <a:solidFill>
            <a:schemeClr val="tx1"/>
          </a:solidFill>
          <a:tailEnd type="stealth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127000</xdr:rowOff>
    </xdr:from>
    <xdr:to>
      <xdr:col>49</xdr:col>
      <xdr:colOff>594360</xdr:colOff>
      <xdr:row>118</xdr:row>
      <xdr:rowOff>5080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508000</xdr:colOff>
      <xdr:row>27</xdr:row>
      <xdr:rowOff>152400</xdr:rowOff>
    </xdr:from>
    <xdr:to>
      <xdr:col>28</xdr:col>
      <xdr:colOff>467360</xdr:colOff>
      <xdr:row>115</xdr:row>
      <xdr:rowOff>12065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762000</xdr:colOff>
      <xdr:row>31</xdr:row>
      <xdr:rowOff>76200</xdr:rowOff>
    </xdr:from>
    <xdr:to>
      <xdr:col>28</xdr:col>
      <xdr:colOff>628650</xdr:colOff>
      <xdr:row>72</xdr:row>
      <xdr:rowOff>22400</xdr:rowOff>
    </xdr:to>
    <xdr:sp macro="" textlink="">
      <xdr:nvSpPr>
        <xdr:cNvPr id="13" name="Double flèche verticale 12"/>
        <xdr:cNvSpPr/>
      </xdr:nvSpPr>
      <xdr:spPr>
        <a:xfrm>
          <a:off x="21234400" y="5588000"/>
          <a:ext cx="1441450" cy="7236000"/>
        </a:xfrm>
        <a:prstGeom prst="upDownArrow">
          <a:avLst>
            <a:gd name="adj1" fmla="val 59091"/>
            <a:gd name="adj2" fmla="val 34091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270" rtlCol="0" anchor="ctr"/>
        <a:lstStyle/>
        <a:p>
          <a:pPr algn="ctr"/>
          <a:r>
            <a:rPr lang="fr-FR" sz="5400" b="1">
              <a:solidFill>
                <a:srgbClr val="FF0000"/>
              </a:solidFill>
            </a:rPr>
            <a:t>55 %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27</xdr:col>
      <xdr:colOff>19050</xdr:colOff>
      <xdr:row>72</xdr:row>
      <xdr:rowOff>76200</xdr:rowOff>
    </xdr:from>
    <xdr:to>
      <xdr:col>28</xdr:col>
      <xdr:colOff>666750</xdr:colOff>
      <xdr:row>105</xdr:row>
      <xdr:rowOff>4800</xdr:rowOff>
    </xdr:to>
    <xdr:sp macro="" textlink="">
      <xdr:nvSpPr>
        <xdr:cNvPr id="14" name="Double flèche verticale 13"/>
        <xdr:cNvSpPr/>
      </xdr:nvSpPr>
      <xdr:spPr>
        <a:xfrm>
          <a:off x="21278850" y="12877800"/>
          <a:ext cx="1435100" cy="5796000"/>
        </a:xfrm>
        <a:prstGeom prst="upDownArrow">
          <a:avLst>
            <a:gd name="adj1" fmla="val 59091"/>
            <a:gd name="adj2" fmla="val 34091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270" rtlCol="0" anchor="ctr"/>
        <a:lstStyle/>
        <a:p>
          <a:pPr algn="ctr"/>
          <a:r>
            <a:rPr lang="fr-FR" sz="5400" b="1">
              <a:solidFill>
                <a:srgbClr val="FF0000"/>
              </a:solidFill>
            </a:rPr>
            <a:t>45 %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154575</xdr:colOff>
      <xdr:row>33</xdr:row>
      <xdr:rowOff>52979</xdr:rowOff>
    </xdr:from>
    <xdr:to>
      <xdr:col>14</xdr:col>
      <xdr:colOff>350519</xdr:colOff>
      <xdr:row>66</xdr:row>
      <xdr:rowOff>91078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224970</xdr:colOff>
      <xdr:row>46</xdr:row>
      <xdr:rowOff>185057</xdr:rowOff>
    </xdr:from>
    <xdr:to>
      <xdr:col>53</xdr:col>
      <xdr:colOff>406399</xdr:colOff>
      <xdr:row>80</xdr:row>
      <xdr:rowOff>5443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738051</xdr:colOff>
      <xdr:row>3</xdr:row>
      <xdr:rowOff>106680</xdr:rowOff>
    </xdr:from>
    <xdr:to>
      <xdr:col>12</xdr:col>
      <xdr:colOff>551181</xdr:colOff>
      <xdr:row>32</xdr:row>
      <xdr:rowOff>211182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609600</xdr:colOff>
      <xdr:row>0</xdr:row>
      <xdr:rowOff>304800</xdr:rowOff>
    </xdr:from>
    <xdr:to>
      <xdr:col>31</xdr:col>
      <xdr:colOff>685800</xdr:colOff>
      <xdr:row>38</xdr:row>
      <xdr:rowOff>106680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297180</xdr:colOff>
          <xdr:row>0</xdr:row>
          <xdr:rowOff>53340</xdr:rowOff>
        </xdr:from>
        <xdr:to>
          <xdr:col>5</xdr:col>
          <xdr:colOff>640080</xdr:colOff>
          <xdr:row>0</xdr:row>
          <xdr:rowOff>266700</xdr:rowOff>
        </xdr:to>
        <xdr:sp macro="" textlink="">
          <xdr:nvSpPr>
            <xdr:cNvPr id="33793" name="Scroll Bar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%20&#224;%20faire/Articles%20SCE%20%20(Pr&#233;at)/4%20Modeles%20vs%20Observations/CO2%20%20Mixte%20modele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%20&#224;%20faire/Article%20pour%20%20Pr&#233;at/Evolutions%20CO2%20partie%20B/CO2%20Corr&#233;la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ures CO2"/>
      <sheetName val="Growth rate MP"/>
      <sheetName val="Growth rate GIEC"/>
      <sheetName val="Growth rate MP (2)"/>
    </sheetNames>
    <sheetDataSet>
      <sheetData sheetId="0">
        <row r="3">
          <cell r="F3" t="str">
            <v>Partie naturelle (ppm/an)</v>
          </cell>
        </row>
        <row r="4">
          <cell r="C4">
            <v>1980.0419999999999</v>
          </cell>
          <cell r="F4">
            <v>1.7</v>
          </cell>
        </row>
        <row r="5">
          <cell r="C5">
            <v>1980.125</v>
          </cell>
          <cell r="F5">
            <v>1.7</v>
          </cell>
        </row>
        <row r="6">
          <cell r="C6">
            <v>1980.2080000000001</v>
          </cell>
          <cell r="F6">
            <v>1.7</v>
          </cell>
        </row>
        <row r="7">
          <cell r="C7">
            <v>1980.2919999999999</v>
          </cell>
          <cell r="F7">
            <v>1.6879999999999975</v>
          </cell>
        </row>
        <row r="8">
          <cell r="C8">
            <v>1980.375</v>
          </cell>
          <cell r="F8">
            <v>1.6479999999999972</v>
          </cell>
        </row>
        <row r="9">
          <cell r="C9">
            <v>1980.4580000000001</v>
          </cell>
          <cell r="F9">
            <v>1.6719999999999959</v>
          </cell>
        </row>
        <row r="10">
          <cell r="C10">
            <v>1980.5419999999999</v>
          </cell>
          <cell r="F10">
            <v>1.6739999999999917</v>
          </cell>
        </row>
        <row r="11">
          <cell r="C11">
            <v>1980.625</v>
          </cell>
          <cell r="F11">
            <v>1.5339999999999918</v>
          </cell>
        </row>
        <row r="12">
          <cell r="C12">
            <v>1980.7080000000001</v>
          </cell>
          <cell r="F12">
            <v>1.3319999999999936</v>
          </cell>
        </row>
        <row r="13">
          <cell r="C13">
            <v>1980.7919999999999</v>
          </cell>
          <cell r="F13">
            <v>1.1840000000000033</v>
          </cell>
        </row>
        <row r="14">
          <cell r="C14">
            <v>1980.875</v>
          </cell>
          <cell r="F14">
            <v>0.99000000000000909</v>
          </cell>
        </row>
        <row r="15">
          <cell r="C15">
            <v>1980.9580000000001</v>
          </cell>
          <cell r="F15">
            <v>0.83000000000001817</v>
          </cell>
        </row>
        <row r="16">
          <cell r="C16">
            <v>1981.0419999999999</v>
          </cell>
          <cell r="F16">
            <v>0.88000000000001821</v>
          </cell>
        </row>
        <row r="17">
          <cell r="C17">
            <v>1981.125</v>
          </cell>
          <cell r="F17">
            <v>1.0020000000000209</v>
          </cell>
        </row>
        <row r="18">
          <cell r="C18">
            <v>1981.2080000000001</v>
          </cell>
          <cell r="F18">
            <v>1.0700000000000045</v>
          </cell>
        </row>
        <row r="19">
          <cell r="C19">
            <v>1981.2919999999999</v>
          </cell>
          <cell r="F19">
            <v>1.1360000000000015</v>
          </cell>
        </row>
        <row r="20">
          <cell r="C20">
            <v>1981.375</v>
          </cell>
          <cell r="F20">
            <v>1.1940000000000055</v>
          </cell>
        </row>
        <row r="21">
          <cell r="C21">
            <v>1981.4580000000001</v>
          </cell>
          <cell r="F21">
            <v>1.1140000000000101</v>
          </cell>
        </row>
        <row r="22">
          <cell r="C22">
            <v>1981.5419999999999</v>
          </cell>
          <cell r="F22">
            <v>1.0360000000000127</v>
          </cell>
        </row>
        <row r="23">
          <cell r="C23">
            <v>1981.625</v>
          </cell>
          <cell r="F23">
            <v>1.0120000000000118</v>
          </cell>
        </row>
        <row r="24">
          <cell r="C24">
            <v>1981.7080000000001</v>
          </cell>
          <cell r="F24">
            <v>0.95600000000000596</v>
          </cell>
        </row>
        <row r="25">
          <cell r="C25">
            <v>1981.7919999999999</v>
          </cell>
          <cell r="F25">
            <v>0.82799999999999729</v>
          </cell>
        </row>
        <row r="26">
          <cell r="C26">
            <v>1981.875</v>
          </cell>
          <cell r="F26">
            <v>0.66799999999998361</v>
          </cell>
        </row>
        <row r="27">
          <cell r="C27">
            <v>1981.9580000000001</v>
          </cell>
          <cell r="F27">
            <v>0.54199999999997317</v>
          </cell>
        </row>
        <row r="28">
          <cell r="C28">
            <v>1982.0419999999999</v>
          </cell>
          <cell r="F28">
            <v>0.45999999999997954</v>
          </cell>
        </row>
        <row r="29">
          <cell r="C29">
            <v>1982.125</v>
          </cell>
          <cell r="F29">
            <v>0.43799999999998818</v>
          </cell>
        </row>
        <row r="30">
          <cell r="C30">
            <v>1982.2080000000001</v>
          </cell>
          <cell r="F30">
            <v>0.53399999999999181</v>
          </cell>
        </row>
        <row r="31">
          <cell r="C31">
            <v>1982.2919999999999</v>
          </cell>
          <cell r="F31">
            <v>0.72400000000000087</v>
          </cell>
        </row>
        <row r="32">
          <cell r="C32">
            <v>1982.375</v>
          </cell>
          <cell r="F32">
            <v>0.83799999999999952</v>
          </cell>
        </row>
        <row r="33">
          <cell r="C33">
            <v>1982.4580000000001</v>
          </cell>
          <cell r="F33">
            <v>0.88400000000000323</v>
          </cell>
        </row>
        <row r="34">
          <cell r="C34">
            <v>1982.5419999999999</v>
          </cell>
          <cell r="F34">
            <v>0.92599999999999905</v>
          </cell>
        </row>
        <row r="35">
          <cell r="C35">
            <v>1982.625</v>
          </cell>
          <cell r="F35">
            <v>1.0139999999999987</v>
          </cell>
        </row>
        <row r="36">
          <cell r="C36">
            <v>1982.7080000000001</v>
          </cell>
          <cell r="F36">
            <v>1.2180000000000064</v>
          </cell>
        </row>
        <row r="37">
          <cell r="C37">
            <v>1982.7919999999999</v>
          </cell>
          <cell r="F37">
            <v>1.5380000000000109</v>
          </cell>
        </row>
        <row r="38">
          <cell r="C38">
            <v>1982.875</v>
          </cell>
          <cell r="F38">
            <v>1.8800000000000068</v>
          </cell>
        </row>
        <row r="39">
          <cell r="C39">
            <v>1982.9580000000001</v>
          </cell>
          <cell r="F39">
            <v>2.1520000000000095</v>
          </cell>
        </row>
        <row r="40">
          <cell r="C40">
            <v>1983.0419999999999</v>
          </cell>
          <cell r="F40">
            <v>2.2840000000000145</v>
          </cell>
        </row>
        <row r="41">
          <cell r="C41">
            <v>1983.125</v>
          </cell>
          <cell r="F41">
            <v>2.256000000000006</v>
          </cell>
        </row>
        <row r="42">
          <cell r="C42">
            <v>1983.2080000000001</v>
          </cell>
          <cell r="F42">
            <v>2.1200000000000045</v>
          </cell>
        </row>
        <row r="43">
          <cell r="C43">
            <v>1983.2919999999999</v>
          </cell>
          <cell r="F43">
            <v>2.0080000000000156</v>
          </cell>
        </row>
        <row r="44">
          <cell r="C44">
            <v>1983.375</v>
          </cell>
          <cell r="F44">
            <v>1.9540000000000191</v>
          </cell>
        </row>
        <row r="45">
          <cell r="C45">
            <v>1983.4580000000001</v>
          </cell>
          <cell r="F45">
            <v>1.9120000000000119</v>
          </cell>
        </row>
        <row r="46">
          <cell r="C46">
            <v>1983.5419999999999</v>
          </cell>
          <cell r="F46">
            <v>1.8700000000000045</v>
          </cell>
        </row>
        <row r="47">
          <cell r="C47">
            <v>1983.625</v>
          </cell>
          <cell r="F47">
            <v>1.8260000000000105</v>
          </cell>
        </row>
        <row r="48">
          <cell r="C48">
            <v>1983.7080000000001</v>
          </cell>
          <cell r="F48">
            <v>1.6480000000000019</v>
          </cell>
        </row>
        <row r="49">
          <cell r="C49">
            <v>1983.7919999999999</v>
          </cell>
          <cell r="F49">
            <v>1.441999999999996</v>
          </cell>
        </row>
        <row r="50">
          <cell r="C50">
            <v>1983.875</v>
          </cell>
          <cell r="F50">
            <v>1.375999999999999</v>
          </cell>
        </row>
        <row r="51">
          <cell r="C51">
            <v>1983.9580000000001</v>
          </cell>
          <cell r="F51">
            <v>1.3620000000000119</v>
          </cell>
        </row>
        <row r="52">
          <cell r="C52">
            <v>1984.0419999999999</v>
          </cell>
          <cell r="F52">
            <v>1.3120000000000118</v>
          </cell>
        </row>
        <row r="53">
          <cell r="C53">
            <v>1984.125</v>
          </cell>
          <cell r="F53">
            <v>1.3680000000000063</v>
          </cell>
        </row>
        <row r="54">
          <cell r="C54">
            <v>1984.2080000000001</v>
          </cell>
          <cell r="F54">
            <v>1.4620000000000117</v>
          </cell>
        </row>
        <row r="55">
          <cell r="C55">
            <v>1984.2919999999999</v>
          </cell>
          <cell r="F55">
            <v>1.3519999999999981</v>
          </cell>
        </row>
        <row r="56">
          <cell r="C56">
            <v>1984.375</v>
          </cell>
          <cell r="F56">
            <v>1.227999999999986</v>
          </cell>
        </row>
        <row r="57">
          <cell r="C57">
            <v>1984.4580000000001</v>
          </cell>
          <cell r="F57">
            <v>1.3179999999999836</v>
          </cell>
        </row>
        <row r="58">
          <cell r="C58">
            <v>1984.5419999999999</v>
          </cell>
          <cell r="F58">
            <v>1.3999999999999886</v>
          </cell>
        </row>
        <row r="59">
          <cell r="C59">
            <v>1984.625</v>
          </cell>
          <cell r="F59">
            <v>1.3819999999999824</v>
          </cell>
        </row>
        <row r="60">
          <cell r="C60">
            <v>1984.7080000000001</v>
          </cell>
          <cell r="F60">
            <v>1.5139999999999874</v>
          </cell>
        </row>
        <row r="61">
          <cell r="C61">
            <v>1984.7919999999999</v>
          </cell>
          <cell r="F61">
            <v>1.667999999999995</v>
          </cell>
        </row>
        <row r="62">
          <cell r="C62">
            <v>1984.875</v>
          </cell>
          <cell r="F62">
            <v>1.5779999999999972</v>
          </cell>
        </row>
        <row r="63">
          <cell r="C63">
            <v>1984.9580000000001</v>
          </cell>
          <cell r="F63">
            <v>1.4799999999999955</v>
          </cell>
        </row>
        <row r="64">
          <cell r="C64">
            <v>1985.0419999999999</v>
          </cell>
          <cell r="F64">
            <v>1.5219999999999914</v>
          </cell>
        </row>
        <row r="65">
          <cell r="C65">
            <v>1985.125</v>
          </cell>
          <cell r="F65">
            <v>1.5019999999999982</v>
          </cell>
        </row>
        <row r="66">
          <cell r="C66">
            <v>1985.2080000000001</v>
          </cell>
          <cell r="F66">
            <v>1.4579999999999926</v>
          </cell>
        </row>
        <row r="67">
          <cell r="C67">
            <v>1985.2919999999999</v>
          </cell>
          <cell r="F67">
            <v>1.5579999999999927</v>
          </cell>
        </row>
        <row r="68">
          <cell r="C68">
            <v>1985.375</v>
          </cell>
          <cell r="F68">
            <v>1.6100000000000023</v>
          </cell>
        </row>
        <row r="69">
          <cell r="C69">
            <v>1985.4580000000001</v>
          </cell>
          <cell r="F69">
            <v>1.4900000000000091</v>
          </cell>
        </row>
        <row r="70">
          <cell r="C70">
            <v>1985.5419999999999</v>
          </cell>
          <cell r="F70">
            <v>1.4260000000000104</v>
          </cell>
        </row>
        <row r="71">
          <cell r="C71">
            <v>1985.625</v>
          </cell>
          <cell r="F71">
            <v>1.4300000000000181</v>
          </cell>
        </row>
        <row r="72">
          <cell r="C72">
            <v>1985.7080000000001</v>
          </cell>
          <cell r="F72">
            <v>1.3820000000000163</v>
          </cell>
        </row>
        <row r="73">
          <cell r="C73">
            <v>1985.7919999999999</v>
          </cell>
          <cell r="F73">
            <v>1.3500000000000114</v>
          </cell>
        </row>
        <row r="74">
          <cell r="C74">
            <v>1985.875</v>
          </cell>
          <cell r="F74">
            <v>1.4340000000000033</v>
          </cell>
        </row>
        <row r="75">
          <cell r="C75">
            <v>1985.9580000000001</v>
          </cell>
          <cell r="F75">
            <v>1.4699999999999931</v>
          </cell>
        </row>
        <row r="76">
          <cell r="C76">
            <v>1986.0419999999999</v>
          </cell>
          <cell r="F76">
            <v>1.4379999999999882</v>
          </cell>
        </row>
        <row r="77">
          <cell r="C77">
            <v>1986.125</v>
          </cell>
          <cell r="F77">
            <v>1.4439999999999942</v>
          </cell>
        </row>
        <row r="78">
          <cell r="C78">
            <v>1986.2080000000001</v>
          </cell>
          <cell r="F78">
            <v>1.417999999999995</v>
          </cell>
        </row>
        <row r="79">
          <cell r="C79">
            <v>1986.2919999999999</v>
          </cell>
          <cell r="F79">
            <v>1.3100000000000023</v>
          </cell>
        </row>
        <row r="80">
          <cell r="C80">
            <v>1986.375</v>
          </cell>
          <cell r="F80">
            <v>1.2680000000000065</v>
          </cell>
        </row>
        <row r="81">
          <cell r="C81">
            <v>1986.4580000000001</v>
          </cell>
          <cell r="F81">
            <v>1.3120000000000005</v>
          </cell>
        </row>
        <row r="82">
          <cell r="C82">
            <v>1986.5419999999999</v>
          </cell>
          <cell r="F82">
            <v>1.3620000000000005</v>
          </cell>
        </row>
        <row r="83">
          <cell r="C83">
            <v>1986.625</v>
          </cell>
          <cell r="F83">
            <v>1.5099999999999909</v>
          </cell>
        </row>
        <row r="84">
          <cell r="C84">
            <v>1986.7080000000001</v>
          </cell>
          <cell r="F84">
            <v>1.6699999999999933</v>
          </cell>
        </row>
        <row r="85">
          <cell r="C85">
            <v>1986.7919999999999</v>
          </cell>
          <cell r="F85">
            <v>1.73599999999999</v>
          </cell>
        </row>
        <row r="86">
          <cell r="C86">
            <v>1986.875</v>
          </cell>
          <cell r="F86">
            <v>1.7600000000000022</v>
          </cell>
        </row>
        <row r="87">
          <cell r="C87">
            <v>1986.9580000000001</v>
          </cell>
          <cell r="F87">
            <v>1.7799999999999954</v>
          </cell>
        </row>
        <row r="88">
          <cell r="C88">
            <v>1987.0419999999999</v>
          </cell>
          <cell r="F88">
            <v>1.7820000000000049</v>
          </cell>
        </row>
        <row r="89">
          <cell r="C89">
            <v>1987.125</v>
          </cell>
          <cell r="F89">
            <v>1.8319999999999936</v>
          </cell>
        </row>
        <row r="90">
          <cell r="C90">
            <v>1987.2080000000001</v>
          </cell>
          <cell r="F90">
            <v>2.0100000000000025</v>
          </cell>
        </row>
        <row r="91">
          <cell r="C91">
            <v>1987.2919999999999</v>
          </cell>
          <cell r="F91">
            <v>2.25</v>
          </cell>
        </row>
        <row r="92">
          <cell r="C92">
            <v>1987.375</v>
          </cell>
          <cell r="F92">
            <v>2.4620000000000006</v>
          </cell>
        </row>
        <row r="93">
          <cell r="C93">
            <v>1987.4580000000001</v>
          </cell>
          <cell r="F93">
            <v>2.5860000000000012</v>
          </cell>
        </row>
        <row r="94">
          <cell r="C94">
            <v>1987.5419999999999</v>
          </cell>
          <cell r="F94">
            <v>2.6600000000000024</v>
          </cell>
        </row>
        <row r="95">
          <cell r="C95">
            <v>1987.625</v>
          </cell>
          <cell r="F95">
            <v>2.6100000000000021</v>
          </cell>
        </row>
        <row r="96">
          <cell r="C96">
            <v>1987.7080000000001</v>
          </cell>
          <cell r="F96">
            <v>2.491999999999996</v>
          </cell>
        </row>
        <row r="97">
          <cell r="C97">
            <v>1987.7919999999999</v>
          </cell>
          <cell r="F97">
            <v>2.3959999999999924</v>
          </cell>
        </row>
        <row r="98">
          <cell r="C98">
            <v>1987.875</v>
          </cell>
          <cell r="F98">
            <v>2.3759999999999879</v>
          </cell>
        </row>
        <row r="99">
          <cell r="C99">
            <v>1987.9580000000001</v>
          </cell>
          <cell r="F99">
            <v>2.4299999999999953</v>
          </cell>
        </row>
        <row r="100">
          <cell r="C100">
            <v>1988.0419999999999</v>
          </cell>
          <cell r="F100">
            <v>2.487999999999988</v>
          </cell>
        </row>
        <row r="101">
          <cell r="C101">
            <v>1988.125</v>
          </cell>
          <cell r="F101">
            <v>2.5039999999999965</v>
          </cell>
        </row>
        <row r="102">
          <cell r="C102">
            <v>1988.2080000000001</v>
          </cell>
          <cell r="F102">
            <v>2.4759999999999991</v>
          </cell>
        </row>
        <row r="103">
          <cell r="C103">
            <v>1988.2919999999999</v>
          </cell>
          <cell r="F103">
            <v>2.4079999999999928</v>
          </cell>
        </row>
        <row r="104">
          <cell r="C104">
            <v>1988.375</v>
          </cell>
          <cell r="F104">
            <v>2.2959999999999923</v>
          </cell>
        </row>
        <row r="105">
          <cell r="C105">
            <v>1988.4580000000001</v>
          </cell>
          <cell r="F105">
            <v>2.2379999999999995</v>
          </cell>
        </row>
        <row r="106">
          <cell r="C106">
            <v>1988.5419999999999</v>
          </cell>
          <cell r="F106">
            <v>2.1860000000000013</v>
          </cell>
        </row>
        <row r="107">
          <cell r="C107">
            <v>1988.625</v>
          </cell>
          <cell r="F107">
            <v>2.0820000000000052</v>
          </cell>
        </row>
        <row r="108">
          <cell r="C108">
            <v>1988.7080000000001</v>
          </cell>
          <cell r="F108">
            <v>1.9580000000000155</v>
          </cell>
        </row>
        <row r="109">
          <cell r="C109">
            <v>1988.7919999999999</v>
          </cell>
          <cell r="F109">
            <v>1.8080000000000154</v>
          </cell>
        </row>
        <row r="110">
          <cell r="C110">
            <v>1988.875</v>
          </cell>
          <cell r="F110">
            <v>1.5860000000000127</v>
          </cell>
        </row>
        <row r="111">
          <cell r="C111">
            <v>1988.9580000000001</v>
          </cell>
          <cell r="F111">
            <v>1.4040000000000077</v>
          </cell>
        </row>
        <row r="112">
          <cell r="C112">
            <v>1989.0419999999999</v>
          </cell>
          <cell r="F112">
            <v>1.3160000000000083</v>
          </cell>
        </row>
        <row r="113">
          <cell r="C113">
            <v>1989.125</v>
          </cell>
          <cell r="F113">
            <v>1.2800000000000069</v>
          </cell>
        </row>
        <row r="114">
          <cell r="C114">
            <v>1989.2080000000001</v>
          </cell>
          <cell r="F114">
            <v>1.2899999999999978</v>
          </cell>
        </row>
        <row r="115">
          <cell r="C115">
            <v>1989.2919999999999</v>
          </cell>
          <cell r="F115">
            <v>1.3379999999999996</v>
          </cell>
        </row>
        <row r="116">
          <cell r="C116">
            <v>1989.375</v>
          </cell>
          <cell r="F116">
            <v>1.3459999999999923</v>
          </cell>
        </row>
        <row r="117">
          <cell r="C117">
            <v>1989.4580000000001</v>
          </cell>
          <cell r="F117">
            <v>1.2819999999999823</v>
          </cell>
        </row>
        <row r="118">
          <cell r="C118">
            <v>1989.5419999999999</v>
          </cell>
          <cell r="F118">
            <v>1.2059999999999718</v>
          </cell>
        </row>
        <row r="119">
          <cell r="C119">
            <v>1989.625</v>
          </cell>
          <cell r="F119">
            <v>1.1499999999999773</v>
          </cell>
        </row>
        <row r="120">
          <cell r="C120">
            <v>1989.7080000000001</v>
          </cell>
          <cell r="F120">
            <v>1.0679999999999723</v>
          </cell>
        </row>
        <row r="121">
          <cell r="C121">
            <v>1989.7919999999999</v>
          </cell>
          <cell r="F121">
            <v>1.0199999999999818</v>
          </cell>
        </row>
        <row r="122">
          <cell r="C122">
            <v>1989.875</v>
          </cell>
          <cell r="F122">
            <v>1.0739999999999896</v>
          </cell>
        </row>
        <row r="123">
          <cell r="C123">
            <v>1989.9580000000001</v>
          </cell>
          <cell r="F123">
            <v>1.1159999999999968</v>
          </cell>
        </row>
        <row r="124">
          <cell r="C124">
            <v>1990.0419999999999</v>
          </cell>
          <cell r="F124">
            <v>1.1580000000000041</v>
          </cell>
        </row>
        <row r="125">
          <cell r="C125">
            <v>1990.125</v>
          </cell>
          <cell r="F125">
            <v>1.2399999999999978</v>
          </cell>
        </row>
        <row r="126">
          <cell r="C126">
            <v>1990.2080000000001</v>
          </cell>
          <cell r="F126">
            <v>1.2799999999999954</v>
          </cell>
        </row>
        <row r="127">
          <cell r="C127">
            <v>1990.2919999999999</v>
          </cell>
          <cell r="F127">
            <v>1.2720000000000027</v>
          </cell>
        </row>
        <row r="128">
          <cell r="C128">
            <v>1990.375</v>
          </cell>
          <cell r="F128">
            <v>1.2940000000000054</v>
          </cell>
        </row>
        <row r="129">
          <cell r="C129">
            <v>1990.4580000000001</v>
          </cell>
          <cell r="F129">
            <v>1.3280000000000087</v>
          </cell>
        </row>
        <row r="130">
          <cell r="C130">
            <v>1990.5419999999999</v>
          </cell>
          <cell r="F130">
            <v>1.3800000000000181</v>
          </cell>
        </row>
        <row r="131">
          <cell r="C131">
            <v>1990.625</v>
          </cell>
          <cell r="F131">
            <v>1.4680000000000177</v>
          </cell>
        </row>
        <row r="132">
          <cell r="C132">
            <v>1990.7080000000001</v>
          </cell>
          <cell r="F132">
            <v>1.582000000000005</v>
          </cell>
        </row>
        <row r="133">
          <cell r="C133">
            <v>1990.7919999999999</v>
          </cell>
          <cell r="F133">
            <v>1.682000000000005</v>
          </cell>
        </row>
        <row r="134">
          <cell r="C134">
            <v>1990.875</v>
          </cell>
          <cell r="F134">
            <v>1.6819999999999937</v>
          </cell>
        </row>
        <row r="135">
          <cell r="C135">
            <v>1990.9580000000001</v>
          </cell>
          <cell r="F135">
            <v>1.5819999999999936</v>
          </cell>
        </row>
        <row r="136">
          <cell r="C136">
            <v>1991.0419999999999</v>
          </cell>
          <cell r="F136">
            <v>1.403999999999985</v>
          </cell>
        </row>
        <row r="137">
          <cell r="C137">
            <v>1991.125</v>
          </cell>
          <cell r="F137">
            <v>1.1799999999999955</v>
          </cell>
        </row>
        <row r="138">
          <cell r="C138">
            <v>1991.2080000000001</v>
          </cell>
          <cell r="F138">
            <v>0.97200000000000275</v>
          </cell>
        </row>
        <row r="139">
          <cell r="C139">
            <v>1991.2919999999999</v>
          </cell>
          <cell r="F139">
            <v>0.83200000000000496</v>
          </cell>
        </row>
        <row r="140">
          <cell r="C140">
            <v>1991.375</v>
          </cell>
          <cell r="F140">
            <v>0.75200000000000955</v>
          </cell>
        </row>
        <row r="141">
          <cell r="C141">
            <v>1991.4580000000001</v>
          </cell>
          <cell r="F141">
            <v>0.71600000000001951</v>
          </cell>
        </row>
        <row r="142">
          <cell r="C142">
            <v>1991.5419999999999</v>
          </cell>
          <cell r="F142">
            <v>0.69600000000001505</v>
          </cell>
        </row>
        <row r="143">
          <cell r="C143">
            <v>1991.625</v>
          </cell>
          <cell r="F143">
            <v>0.69000000000000905</v>
          </cell>
        </row>
        <row r="144">
          <cell r="C144">
            <v>1991.7080000000001</v>
          </cell>
          <cell r="F144">
            <v>0.67600000000001048</v>
          </cell>
        </row>
        <row r="145">
          <cell r="C145">
            <v>1991.7919999999999</v>
          </cell>
          <cell r="F145">
            <v>0.66399999999999859</v>
          </cell>
        </row>
        <row r="146">
          <cell r="C146">
            <v>1991.875</v>
          </cell>
          <cell r="F146">
            <v>0.66599999999999682</v>
          </cell>
        </row>
        <row r="147">
          <cell r="C147">
            <v>1991.9580000000001</v>
          </cell>
          <cell r="F147">
            <v>0.67400000000000093</v>
          </cell>
        </row>
        <row r="148">
          <cell r="C148">
            <v>1992.0419999999999</v>
          </cell>
          <cell r="F148">
            <v>0.6879999999999995</v>
          </cell>
        </row>
        <row r="149">
          <cell r="C149">
            <v>1992.125</v>
          </cell>
          <cell r="F149">
            <v>0.71200000000000041</v>
          </cell>
        </row>
        <row r="150">
          <cell r="C150">
            <v>1992.2080000000001</v>
          </cell>
          <cell r="F150">
            <v>0.73400000000000321</v>
          </cell>
        </row>
        <row r="151">
          <cell r="C151">
            <v>1992.2919999999999</v>
          </cell>
          <cell r="F151">
            <v>0.73999999999999777</v>
          </cell>
        </row>
        <row r="152">
          <cell r="C152">
            <v>1992.375</v>
          </cell>
          <cell r="F152">
            <v>0.72999999999999543</v>
          </cell>
        </row>
        <row r="153">
          <cell r="C153">
            <v>1992.4580000000001</v>
          </cell>
          <cell r="F153">
            <v>0.70199999999998686</v>
          </cell>
        </row>
        <row r="154">
          <cell r="C154">
            <v>1992.5419999999999</v>
          </cell>
          <cell r="F154">
            <v>0.66999999999999316</v>
          </cell>
        </row>
        <row r="155">
          <cell r="C155">
            <v>1992.625</v>
          </cell>
          <cell r="F155">
            <v>0.61599999999999677</v>
          </cell>
        </row>
        <row r="156">
          <cell r="C156">
            <v>1992.7080000000001</v>
          </cell>
          <cell r="F156">
            <v>0.57400000000001228</v>
          </cell>
        </row>
        <row r="157">
          <cell r="C157">
            <v>1992.7919999999999</v>
          </cell>
          <cell r="F157">
            <v>0.5600000000000136</v>
          </cell>
        </row>
        <row r="158">
          <cell r="C158">
            <v>1992.875</v>
          </cell>
          <cell r="F158">
            <v>0.57800000000002005</v>
          </cell>
        </row>
        <row r="159">
          <cell r="C159">
            <v>1992.9580000000001</v>
          </cell>
          <cell r="F159">
            <v>0.62000000000001587</v>
          </cell>
        </row>
        <row r="160">
          <cell r="C160">
            <v>1993.0419999999999</v>
          </cell>
          <cell r="F160">
            <v>0.69800000000001317</v>
          </cell>
        </row>
        <row r="161">
          <cell r="C161">
            <v>1993.125</v>
          </cell>
          <cell r="F161">
            <v>0.8</v>
          </cell>
        </row>
        <row r="162">
          <cell r="C162">
            <v>1993.2080000000001</v>
          </cell>
          <cell r="F162">
            <v>0.91200000000000048</v>
          </cell>
        </row>
        <row r="163">
          <cell r="C163">
            <v>1993.2919999999999</v>
          </cell>
          <cell r="F163">
            <v>1.0139999999999987</v>
          </cell>
        </row>
        <row r="164">
          <cell r="C164">
            <v>1993.375</v>
          </cell>
          <cell r="F164">
            <v>1.1339999999999919</v>
          </cell>
        </row>
        <row r="165">
          <cell r="C165">
            <v>1993.4580000000001</v>
          </cell>
          <cell r="F165">
            <v>1.2360000000000013</v>
          </cell>
        </row>
        <row r="166">
          <cell r="C166">
            <v>1993.5419999999999</v>
          </cell>
          <cell r="F166">
            <v>1.3019999999999983</v>
          </cell>
        </row>
        <row r="167">
          <cell r="C167">
            <v>1993.625</v>
          </cell>
          <cell r="F167">
            <v>1.359999999999991</v>
          </cell>
        </row>
        <row r="168">
          <cell r="C168">
            <v>1993.7080000000001</v>
          </cell>
          <cell r="F168">
            <v>1.3999999999999886</v>
          </cell>
        </row>
        <row r="169">
          <cell r="C169">
            <v>1993.7919999999999</v>
          </cell>
          <cell r="F169">
            <v>1.411999999999989</v>
          </cell>
        </row>
        <row r="170">
          <cell r="C170">
            <v>1993.875</v>
          </cell>
          <cell r="F170">
            <v>1.4519999999999869</v>
          </cell>
        </row>
        <row r="171">
          <cell r="C171">
            <v>1993.9580000000001</v>
          </cell>
          <cell r="F171">
            <v>1.5039999999999849</v>
          </cell>
        </row>
        <row r="172">
          <cell r="C172">
            <v>1994.0419999999999</v>
          </cell>
          <cell r="F172">
            <v>1.53599999999999</v>
          </cell>
        </row>
        <row r="173">
          <cell r="C173">
            <v>1994.125</v>
          </cell>
          <cell r="F173">
            <v>1.5919999999999959</v>
          </cell>
        </row>
        <row r="174">
          <cell r="C174">
            <v>1994.2080000000001</v>
          </cell>
          <cell r="F174">
            <v>1.6319999999999937</v>
          </cell>
        </row>
        <row r="175">
          <cell r="C175">
            <v>1994.2919999999999</v>
          </cell>
          <cell r="F175">
            <v>1.6439999999999941</v>
          </cell>
        </row>
        <row r="176">
          <cell r="C176">
            <v>1994.375</v>
          </cell>
          <cell r="F176">
            <v>1.6519999999999981</v>
          </cell>
        </row>
        <row r="177">
          <cell r="C177">
            <v>1994.4580000000001</v>
          </cell>
          <cell r="F177">
            <v>1.6759999999999877</v>
          </cell>
        </row>
        <row r="178">
          <cell r="C178">
            <v>1994.5419999999999</v>
          </cell>
          <cell r="F178">
            <v>1.6839999999999917</v>
          </cell>
        </row>
        <row r="179">
          <cell r="C179">
            <v>1994.625</v>
          </cell>
          <cell r="F179">
            <v>1.6799999999999955</v>
          </cell>
        </row>
        <row r="180">
          <cell r="C180">
            <v>1994.7080000000001</v>
          </cell>
          <cell r="F180">
            <v>1.7079999999999926</v>
          </cell>
        </row>
        <row r="181">
          <cell r="C181">
            <v>1994.7919999999999</v>
          </cell>
          <cell r="F181">
            <v>1.7300000000000069</v>
          </cell>
        </row>
        <row r="182">
          <cell r="C182">
            <v>1994.875</v>
          </cell>
          <cell r="F182">
            <v>1.720000000000016</v>
          </cell>
        </row>
        <row r="183">
          <cell r="C183">
            <v>1994.9580000000001</v>
          </cell>
          <cell r="F183">
            <v>1.76400000000001</v>
          </cell>
        </row>
        <row r="184">
          <cell r="C184">
            <v>1995.0419999999999</v>
          </cell>
          <cell r="F184">
            <v>1.8540000000000192</v>
          </cell>
        </row>
        <row r="185">
          <cell r="C185">
            <v>1995.125</v>
          </cell>
          <cell r="F185">
            <v>1.904000000000019</v>
          </cell>
        </row>
        <row r="186">
          <cell r="C186">
            <v>1995.2080000000001</v>
          </cell>
          <cell r="F186">
            <v>1.9760000000000104</v>
          </cell>
        </row>
        <row r="187">
          <cell r="C187">
            <v>1995.2919999999999</v>
          </cell>
          <cell r="F187">
            <v>2.0500000000000114</v>
          </cell>
        </row>
        <row r="188">
          <cell r="C188">
            <v>1995.375</v>
          </cell>
          <cell r="F188">
            <v>2.02800000000002</v>
          </cell>
        </row>
        <row r="189">
          <cell r="C189">
            <v>1995.4580000000001</v>
          </cell>
          <cell r="F189">
            <v>1.9540000000000191</v>
          </cell>
        </row>
        <row r="190">
          <cell r="C190">
            <v>1995.5419999999999</v>
          </cell>
          <cell r="F190">
            <v>1.8720000000000141</v>
          </cell>
        </row>
        <row r="191">
          <cell r="C191">
            <v>1995.625</v>
          </cell>
          <cell r="F191">
            <v>1.8240000000000123</v>
          </cell>
        </row>
        <row r="192">
          <cell r="C192">
            <v>1995.7080000000001</v>
          </cell>
          <cell r="F192">
            <v>1.8780000000000086</v>
          </cell>
        </row>
        <row r="193">
          <cell r="C193">
            <v>1995.7919999999999</v>
          </cell>
          <cell r="F193">
            <v>2.0159999999999969</v>
          </cell>
        </row>
        <row r="194">
          <cell r="C194">
            <v>1995.875</v>
          </cell>
          <cell r="F194">
            <v>2.1319999999999935</v>
          </cell>
        </row>
        <row r="195">
          <cell r="C195">
            <v>1995.9580000000001</v>
          </cell>
          <cell r="F195">
            <v>2.1360000000000015</v>
          </cell>
        </row>
        <row r="196">
          <cell r="C196">
            <v>1996.0419999999999</v>
          </cell>
          <cell r="F196">
            <v>2.0179999999999949</v>
          </cell>
        </row>
        <row r="197">
          <cell r="C197">
            <v>1996.125</v>
          </cell>
          <cell r="F197">
            <v>1.7679999999999949</v>
          </cell>
        </row>
        <row r="198">
          <cell r="C198">
            <v>1996.2080000000001</v>
          </cell>
          <cell r="F198">
            <v>1.45</v>
          </cell>
        </row>
        <row r="199">
          <cell r="C199">
            <v>1996.2919999999999</v>
          </cell>
          <cell r="F199">
            <v>1.2059999999999946</v>
          </cell>
        </row>
        <row r="200">
          <cell r="C200">
            <v>1996.375</v>
          </cell>
          <cell r="F200">
            <v>1.1059999999999832</v>
          </cell>
        </row>
        <row r="201">
          <cell r="C201">
            <v>1996.4580000000001</v>
          </cell>
          <cell r="F201">
            <v>1.0979999999999905</v>
          </cell>
        </row>
        <row r="202">
          <cell r="C202">
            <v>1996.5419999999999</v>
          </cell>
          <cell r="F202">
            <v>1.1639999999999873</v>
          </cell>
        </row>
        <row r="203">
          <cell r="C203">
            <v>1996.625</v>
          </cell>
          <cell r="F203">
            <v>1.2139999999999873</v>
          </cell>
        </row>
        <row r="204">
          <cell r="C204">
            <v>1996.7080000000001</v>
          </cell>
          <cell r="F204">
            <v>1.1359999999999899</v>
          </cell>
        </row>
        <row r="205">
          <cell r="C205">
            <v>1996.7919999999999</v>
          </cell>
          <cell r="F205">
            <v>0.97999999999999543</v>
          </cell>
        </row>
        <row r="206">
          <cell r="C206">
            <v>1996.875</v>
          </cell>
          <cell r="F206">
            <v>0.81399999999998729</v>
          </cell>
        </row>
        <row r="207">
          <cell r="C207">
            <v>1996.9580000000001</v>
          </cell>
          <cell r="F207">
            <v>0.68799999999998818</v>
          </cell>
        </row>
        <row r="208">
          <cell r="C208">
            <v>1997.0419999999999</v>
          </cell>
          <cell r="F208">
            <v>0.69399999999999407</v>
          </cell>
        </row>
        <row r="209">
          <cell r="C209">
            <v>1997.125</v>
          </cell>
          <cell r="F209">
            <v>0.90999999999999093</v>
          </cell>
        </row>
        <row r="210">
          <cell r="C210">
            <v>1997.2080000000001</v>
          </cell>
          <cell r="F210">
            <v>1.2379999999999882</v>
          </cell>
        </row>
        <row r="211">
          <cell r="C211">
            <v>1997.2919999999999</v>
          </cell>
          <cell r="F211">
            <v>1.5539999999999963</v>
          </cell>
        </row>
        <row r="212">
          <cell r="C212">
            <v>1997.375</v>
          </cell>
          <cell r="F212">
            <v>1.7980000000000018</v>
          </cell>
        </row>
        <row r="213">
          <cell r="C213">
            <v>1997.4580000000001</v>
          </cell>
          <cell r="F213">
            <v>1.93599999999999</v>
          </cell>
        </row>
        <row r="214">
          <cell r="C214">
            <v>1997.5419999999999</v>
          </cell>
          <cell r="F214">
            <v>1.9840000000000031</v>
          </cell>
        </row>
        <row r="215">
          <cell r="C215">
            <v>1997.625</v>
          </cell>
          <cell r="F215">
            <v>2.0460000000000038</v>
          </cell>
        </row>
        <row r="216">
          <cell r="C216">
            <v>1997.7080000000001</v>
          </cell>
          <cell r="F216">
            <v>2.1820000000000048</v>
          </cell>
        </row>
        <row r="217">
          <cell r="C217">
            <v>1997.7919999999999</v>
          </cell>
          <cell r="F217">
            <v>2.3700000000000045</v>
          </cell>
        </row>
        <row r="218">
          <cell r="C218">
            <v>1997.875</v>
          </cell>
          <cell r="F218">
            <v>2.648000000000013</v>
          </cell>
        </row>
        <row r="219">
          <cell r="C219">
            <v>1997.9580000000001</v>
          </cell>
          <cell r="F219">
            <v>2.9520000000000097</v>
          </cell>
        </row>
        <row r="220">
          <cell r="C220">
            <v>1998.0419999999999</v>
          </cell>
          <cell r="F220">
            <v>3.1600000000000135</v>
          </cell>
        </row>
        <row r="221">
          <cell r="C221">
            <v>1998.125</v>
          </cell>
          <cell r="F221">
            <v>3.2280000000000202</v>
          </cell>
        </row>
        <row r="222">
          <cell r="C222">
            <v>1998.2080000000001</v>
          </cell>
          <cell r="F222">
            <v>3.2080000000000153</v>
          </cell>
        </row>
        <row r="223">
          <cell r="C223">
            <v>1998.2919999999999</v>
          </cell>
          <cell r="F223">
            <v>3.1140000000000101</v>
          </cell>
        </row>
        <row r="224">
          <cell r="C224">
            <v>1998.375</v>
          </cell>
          <cell r="F224">
            <v>2.9759999999999991</v>
          </cell>
        </row>
        <row r="225">
          <cell r="C225">
            <v>1998.4580000000001</v>
          </cell>
          <cell r="F225">
            <v>2.884000000000003</v>
          </cell>
        </row>
        <row r="226">
          <cell r="C226">
            <v>1998.5419999999999</v>
          </cell>
          <cell r="F226">
            <v>2.8339999999999916</v>
          </cell>
        </row>
        <row r="227">
          <cell r="C227">
            <v>1998.625</v>
          </cell>
          <cell r="F227">
            <v>2.743999999999994</v>
          </cell>
        </row>
        <row r="228">
          <cell r="C228">
            <v>1998.7080000000001</v>
          </cell>
          <cell r="F228">
            <v>2.5839999999999916</v>
          </cell>
        </row>
        <row r="229">
          <cell r="C229">
            <v>1998.7919999999999</v>
          </cell>
          <cell r="F229">
            <v>2.3739999999999895</v>
          </cell>
        </row>
        <row r="230">
          <cell r="C230">
            <v>1998.875</v>
          </cell>
          <cell r="F230">
            <v>2.0979999999999905</v>
          </cell>
        </row>
        <row r="231">
          <cell r="C231">
            <v>1998.9580000000001</v>
          </cell>
          <cell r="F231">
            <v>1.8379999999999881</v>
          </cell>
        </row>
        <row r="232">
          <cell r="C232">
            <v>1999.0419999999999</v>
          </cell>
          <cell r="F232">
            <v>1.6579999999999813</v>
          </cell>
        </row>
        <row r="233">
          <cell r="C233">
            <v>1999.125</v>
          </cell>
          <cell r="F233">
            <v>1.5359999999999787</v>
          </cell>
        </row>
        <row r="234">
          <cell r="C234">
            <v>1999.2080000000001</v>
          </cell>
          <cell r="F234">
            <v>1.4539999999999964</v>
          </cell>
        </row>
        <row r="235">
          <cell r="C235">
            <v>1999.2919999999999</v>
          </cell>
          <cell r="F235">
            <v>1.3999999999999886</v>
          </cell>
        </row>
        <row r="236">
          <cell r="C236">
            <v>1999.375</v>
          </cell>
          <cell r="F236">
            <v>1.3419999999999959</v>
          </cell>
        </row>
        <row r="237">
          <cell r="C237">
            <v>1999.4580000000001</v>
          </cell>
          <cell r="F237">
            <v>1.2679999999999949</v>
          </cell>
        </row>
        <row r="238">
          <cell r="C238">
            <v>1999.5419999999999</v>
          </cell>
          <cell r="F238">
            <v>1.1860000000000013</v>
          </cell>
        </row>
        <row r="239">
          <cell r="C239">
            <v>1999.625</v>
          </cell>
          <cell r="F239">
            <v>1.1079999999999928</v>
          </cell>
        </row>
        <row r="240">
          <cell r="C240">
            <v>1999.7080000000001</v>
          </cell>
          <cell r="F240">
            <v>1.0519999999999983</v>
          </cell>
        </row>
        <row r="241">
          <cell r="C241">
            <v>1999.7919999999999</v>
          </cell>
          <cell r="F241">
            <v>1.0800000000000067</v>
          </cell>
        </row>
        <row r="242">
          <cell r="C242">
            <v>1999.875</v>
          </cell>
          <cell r="F242">
            <v>1.1640000000000099</v>
          </cell>
        </row>
        <row r="243">
          <cell r="C243">
            <v>1999.9580000000001</v>
          </cell>
          <cell r="F243">
            <v>1.2120000000000117</v>
          </cell>
        </row>
        <row r="244">
          <cell r="C244">
            <v>2000.0419999999999</v>
          </cell>
          <cell r="F244">
            <v>1.2420000000000073</v>
          </cell>
        </row>
        <row r="245">
          <cell r="C245">
            <v>2000.125</v>
          </cell>
          <cell r="F245">
            <v>1.2920000000000074</v>
          </cell>
        </row>
        <row r="246">
          <cell r="C246">
            <v>2000.2080000000001</v>
          </cell>
          <cell r="F246">
            <v>1.2799999999999954</v>
          </cell>
        </row>
        <row r="247">
          <cell r="C247">
            <v>2000.2919999999999</v>
          </cell>
          <cell r="F247">
            <v>1.2480000000000018</v>
          </cell>
        </row>
        <row r="248">
          <cell r="C248">
            <v>2000.375</v>
          </cell>
          <cell r="F248">
            <v>1.2960000000000036</v>
          </cell>
        </row>
        <row r="249">
          <cell r="C249">
            <v>2000.4580000000001</v>
          </cell>
          <cell r="F249">
            <v>1.3800000000000068</v>
          </cell>
        </row>
        <row r="250">
          <cell r="C250">
            <v>2000.5419999999999</v>
          </cell>
          <cell r="F250">
            <v>1.4420000000000073</v>
          </cell>
        </row>
        <row r="251">
          <cell r="C251">
            <v>2000.625</v>
          </cell>
          <cell r="F251">
            <v>1.5120000000000118</v>
          </cell>
        </row>
        <row r="252">
          <cell r="C252">
            <v>2000.7080000000001</v>
          </cell>
          <cell r="F252">
            <v>1.5540000000000078</v>
          </cell>
        </row>
        <row r="253">
          <cell r="C253">
            <v>2000.7919999999999</v>
          </cell>
          <cell r="F253">
            <v>1.5460000000000036</v>
          </cell>
        </row>
        <row r="254">
          <cell r="C254">
            <v>2000.875</v>
          </cell>
          <cell r="F254">
            <v>1.5259999999999991</v>
          </cell>
        </row>
        <row r="255">
          <cell r="C255">
            <v>2000.9580000000001</v>
          </cell>
          <cell r="F255">
            <v>1.543999999999994</v>
          </cell>
        </row>
        <row r="256">
          <cell r="C256">
            <v>2001.0419999999999</v>
          </cell>
          <cell r="F256">
            <v>1.5879999999999996</v>
          </cell>
        </row>
        <row r="257">
          <cell r="C257">
            <v>2001.125</v>
          </cell>
          <cell r="F257">
            <v>1.6379999999999995</v>
          </cell>
        </row>
        <row r="258">
          <cell r="C258">
            <v>2001.2080000000001</v>
          </cell>
          <cell r="F258">
            <v>1.7139999999999986</v>
          </cell>
        </row>
        <row r="259">
          <cell r="C259">
            <v>2001.2919999999999</v>
          </cell>
          <cell r="F259">
            <v>1.7720000000000027</v>
          </cell>
        </row>
        <row r="260">
          <cell r="C260">
            <v>2001.375</v>
          </cell>
          <cell r="F260">
            <v>1.7920000000000074</v>
          </cell>
        </row>
        <row r="261">
          <cell r="C261">
            <v>2001.4580000000001</v>
          </cell>
          <cell r="F261">
            <v>1.8</v>
          </cell>
        </row>
        <row r="262">
          <cell r="C262">
            <v>2001.5419999999999</v>
          </cell>
          <cell r="F262">
            <v>1.8139999999999987</v>
          </cell>
        </row>
        <row r="263">
          <cell r="C263">
            <v>2001.625</v>
          </cell>
          <cell r="F263">
            <v>1.817999999999995</v>
          </cell>
        </row>
        <row r="264">
          <cell r="C264">
            <v>2001.7080000000001</v>
          </cell>
          <cell r="F264">
            <v>1.85</v>
          </cell>
        </row>
        <row r="265">
          <cell r="C265">
            <v>2001.7919999999999</v>
          </cell>
          <cell r="F265">
            <v>1.8959999999999924</v>
          </cell>
        </row>
        <row r="266">
          <cell r="C266">
            <v>2001.875</v>
          </cell>
          <cell r="F266">
            <v>1.9439999999999942</v>
          </cell>
        </row>
        <row r="267">
          <cell r="C267">
            <v>2001.9580000000001</v>
          </cell>
          <cell r="F267">
            <v>2.0399999999999978</v>
          </cell>
        </row>
        <row r="268">
          <cell r="C268">
            <v>2002.0419999999999</v>
          </cell>
          <cell r="F268">
            <v>2.1080000000000041</v>
          </cell>
        </row>
        <row r="269">
          <cell r="C269">
            <v>2002.125</v>
          </cell>
          <cell r="F269">
            <v>2.1580000000000039</v>
          </cell>
        </row>
        <row r="270">
          <cell r="C270">
            <v>2002.2080000000001</v>
          </cell>
          <cell r="F270">
            <v>2.2240000000000011</v>
          </cell>
        </row>
        <row r="271">
          <cell r="C271">
            <v>2002.2919999999999</v>
          </cell>
          <cell r="F271">
            <v>2.3060000000000058</v>
          </cell>
        </row>
        <row r="272">
          <cell r="C272">
            <v>2002.375</v>
          </cell>
          <cell r="F272">
            <v>2.3560000000000061</v>
          </cell>
        </row>
        <row r="273">
          <cell r="C273">
            <v>2002.4580000000001</v>
          </cell>
          <cell r="F273">
            <v>2.4080000000000039</v>
          </cell>
        </row>
        <row r="274">
          <cell r="C274">
            <v>2002.5419999999999</v>
          </cell>
          <cell r="F274">
            <v>2.491999999999996</v>
          </cell>
        </row>
        <row r="275">
          <cell r="C275">
            <v>2002.625</v>
          </cell>
          <cell r="F275">
            <v>2.6000000000000112</v>
          </cell>
        </row>
        <row r="276">
          <cell r="C276">
            <v>2002.7080000000001</v>
          </cell>
          <cell r="F276">
            <v>2.6819999999999937</v>
          </cell>
        </row>
        <row r="277">
          <cell r="C277">
            <v>2002.7919999999999</v>
          </cell>
          <cell r="F277">
            <v>2.7139999999999986</v>
          </cell>
        </row>
        <row r="278">
          <cell r="C278">
            <v>2002.875</v>
          </cell>
          <cell r="F278">
            <v>2.7220000000000026</v>
          </cell>
        </row>
        <row r="279">
          <cell r="C279">
            <v>2002.9580000000001</v>
          </cell>
          <cell r="F279">
            <v>2.6700000000000044</v>
          </cell>
        </row>
        <row r="280">
          <cell r="C280">
            <v>2003.0419999999999</v>
          </cell>
          <cell r="F280">
            <v>2.5799999999999956</v>
          </cell>
        </row>
        <row r="281">
          <cell r="C281">
            <v>2003.125</v>
          </cell>
          <cell r="F281">
            <v>2.4780000000000086</v>
          </cell>
        </row>
        <row r="282">
          <cell r="C282">
            <v>2003.2080000000001</v>
          </cell>
          <cell r="F282">
            <v>2.382000000000005</v>
          </cell>
        </row>
        <row r="283">
          <cell r="C283">
            <v>2003.2919999999999</v>
          </cell>
          <cell r="F283">
            <v>2.3199999999999932</v>
          </cell>
        </row>
        <row r="284">
          <cell r="C284">
            <v>2003.375</v>
          </cell>
          <cell r="F284">
            <v>2.2899999999999863</v>
          </cell>
        </row>
        <row r="285">
          <cell r="C285">
            <v>2003.4580000000001</v>
          </cell>
          <cell r="F285">
            <v>2.2639999999999874</v>
          </cell>
        </row>
        <row r="286">
          <cell r="C286">
            <v>2003.5419999999999</v>
          </cell>
          <cell r="F286">
            <v>2.2119999999999891</v>
          </cell>
        </row>
        <row r="287">
          <cell r="C287">
            <v>2003.625</v>
          </cell>
          <cell r="F287">
            <v>2.1359999999999899</v>
          </cell>
        </row>
        <row r="288">
          <cell r="C288">
            <v>2003.7080000000001</v>
          </cell>
          <cell r="F288">
            <v>2.0540000000000078</v>
          </cell>
        </row>
        <row r="289">
          <cell r="C289">
            <v>2003.7919999999999</v>
          </cell>
          <cell r="F289">
            <v>1.9740000000000122</v>
          </cell>
        </row>
        <row r="290">
          <cell r="C290">
            <v>2003.875</v>
          </cell>
          <cell r="F290">
            <v>1.8420000000000072</v>
          </cell>
        </row>
        <row r="291">
          <cell r="C291">
            <v>2003.9580000000001</v>
          </cell>
          <cell r="F291">
            <v>1.6860000000000128</v>
          </cell>
        </row>
        <row r="292">
          <cell r="C292">
            <v>2004.0419999999999</v>
          </cell>
          <cell r="F292">
            <v>1.5900000000000092</v>
          </cell>
        </row>
        <row r="293">
          <cell r="C293">
            <v>2004.125</v>
          </cell>
          <cell r="F293">
            <v>1.5379999999999883</v>
          </cell>
        </row>
        <row r="294">
          <cell r="C294">
            <v>2004.2080000000001</v>
          </cell>
          <cell r="F294">
            <v>1.5</v>
          </cell>
        </row>
        <row r="295">
          <cell r="C295">
            <v>2004.2919999999999</v>
          </cell>
          <cell r="F295">
            <v>1.4860000000000126</v>
          </cell>
        </row>
        <row r="296">
          <cell r="C296">
            <v>2004.375</v>
          </cell>
          <cell r="F296">
            <v>1.5340000000000031</v>
          </cell>
        </row>
        <row r="297">
          <cell r="C297">
            <v>2004.4580000000001</v>
          </cell>
          <cell r="F297">
            <v>1.6020000000000096</v>
          </cell>
        </row>
        <row r="298">
          <cell r="C298">
            <v>2004.5419999999999</v>
          </cell>
          <cell r="F298">
            <v>1.6620000000000232</v>
          </cell>
        </row>
        <row r="299">
          <cell r="C299">
            <v>2004.625</v>
          </cell>
          <cell r="F299">
            <v>1.7420000000000073</v>
          </cell>
        </row>
        <row r="300">
          <cell r="C300">
            <v>2004.7080000000001</v>
          </cell>
          <cell r="F300">
            <v>1.8579999999999928</v>
          </cell>
        </row>
        <row r="301">
          <cell r="C301">
            <v>2004.7919999999999</v>
          </cell>
          <cell r="F301">
            <v>1.9399999999999864</v>
          </cell>
        </row>
        <row r="302">
          <cell r="C302">
            <v>2004.875</v>
          </cell>
          <cell r="F302">
            <v>2.0379999999999883</v>
          </cell>
        </row>
        <row r="303">
          <cell r="C303">
            <v>2004.9580000000001</v>
          </cell>
          <cell r="F303">
            <v>2.1379999999999768</v>
          </cell>
        </row>
        <row r="304">
          <cell r="C304">
            <v>2005.0419999999999</v>
          </cell>
          <cell r="F304">
            <v>2.1959999999999811</v>
          </cell>
        </row>
        <row r="305">
          <cell r="C305">
            <v>2005.125</v>
          </cell>
          <cell r="F305">
            <v>2.2399999999999975</v>
          </cell>
        </row>
        <row r="306">
          <cell r="C306">
            <v>2005.2080000000001</v>
          </cell>
          <cell r="F306">
            <v>2.3179999999999952</v>
          </cell>
        </row>
        <row r="307">
          <cell r="C307">
            <v>2005.2919999999999</v>
          </cell>
          <cell r="F307">
            <v>2.3839999999999804</v>
          </cell>
        </row>
        <row r="308">
          <cell r="C308">
            <v>2005.375</v>
          </cell>
          <cell r="F308">
            <v>2.4379999999999997</v>
          </cell>
        </row>
        <row r="309">
          <cell r="C309">
            <v>2005.4580000000001</v>
          </cell>
          <cell r="F309">
            <v>2.4580000000000042</v>
          </cell>
        </row>
        <row r="310">
          <cell r="C310">
            <v>2005.5419999999999</v>
          </cell>
          <cell r="F310">
            <v>2.4539999999999851</v>
          </cell>
        </row>
        <row r="311">
          <cell r="C311">
            <v>2005.625</v>
          </cell>
          <cell r="F311">
            <v>2.4100000000000024</v>
          </cell>
        </row>
        <row r="312">
          <cell r="C312">
            <v>2005.7080000000001</v>
          </cell>
          <cell r="F312">
            <v>2.3180000000000178</v>
          </cell>
        </row>
        <row r="313">
          <cell r="C313">
            <v>2005.7919999999999</v>
          </cell>
          <cell r="F313">
            <v>2.2120000000000117</v>
          </cell>
        </row>
        <row r="314">
          <cell r="C314">
            <v>2005.875</v>
          </cell>
          <cell r="F314">
            <v>2.0760000000000103</v>
          </cell>
        </row>
        <row r="315">
          <cell r="C315">
            <v>2005.9580000000001</v>
          </cell>
          <cell r="F315">
            <v>1.984000000000026</v>
          </cell>
        </row>
        <row r="316">
          <cell r="C316">
            <v>2006.0419999999999</v>
          </cell>
          <cell r="F316">
            <v>1.9460000000000151</v>
          </cell>
        </row>
        <row r="317">
          <cell r="C317">
            <v>2006.125</v>
          </cell>
          <cell r="F317">
            <v>1.9</v>
          </cell>
        </row>
        <row r="318">
          <cell r="C318">
            <v>2006.2080000000001</v>
          </cell>
          <cell r="F318">
            <v>1.8480000000000019</v>
          </cell>
        </row>
        <row r="319">
          <cell r="C319">
            <v>2006.2919999999999</v>
          </cell>
          <cell r="F319">
            <v>1.8420000000000072</v>
          </cell>
        </row>
        <row r="320">
          <cell r="C320">
            <v>2006.375</v>
          </cell>
          <cell r="F320">
            <v>1.7919999999999958</v>
          </cell>
        </row>
        <row r="321">
          <cell r="C321">
            <v>2006.4580000000001</v>
          </cell>
          <cell r="F321">
            <v>1.7339999999999918</v>
          </cell>
        </row>
        <row r="322">
          <cell r="C322">
            <v>2006.5419999999999</v>
          </cell>
          <cell r="F322">
            <v>1.6780000000000086</v>
          </cell>
        </row>
        <row r="323">
          <cell r="C323">
            <v>2006.625</v>
          </cell>
          <cell r="F323">
            <v>1.6100000000000023</v>
          </cell>
        </row>
        <row r="324">
          <cell r="C324">
            <v>2006.7080000000001</v>
          </cell>
          <cell r="F324">
            <v>1.5719999999999914</v>
          </cell>
        </row>
        <row r="325">
          <cell r="C325">
            <v>2006.7919999999999</v>
          </cell>
          <cell r="F325">
            <v>1.55</v>
          </cell>
        </row>
        <row r="326">
          <cell r="C326">
            <v>2006.875</v>
          </cell>
          <cell r="F326">
            <v>1.5700000000000045</v>
          </cell>
        </row>
        <row r="327">
          <cell r="C327">
            <v>2006.9580000000001</v>
          </cell>
          <cell r="F327">
            <v>1.6599999999999908</v>
          </cell>
        </row>
        <row r="328">
          <cell r="C328">
            <v>2007.0419999999999</v>
          </cell>
          <cell r="F328">
            <v>1.7639999999999987</v>
          </cell>
        </row>
        <row r="329">
          <cell r="C329">
            <v>2007.125</v>
          </cell>
          <cell r="F329">
            <v>1.8560000000000059</v>
          </cell>
        </row>
        <row r="330">
          <cell r="C330">
            <v>2007.2080000000001</v>
          </cell>
          <cell r="F330">
            <v>1.9659999999999969</v>
          </cell>
        </row>
        <row r="331">
          <cell r="C331">
            <v>2007.2919999999999</v>
          </cell>
          <cell r="F331">
            <v>2.0499999999999998</v>
          </cell>
        </row>
        <row r="332">
          <cell r="C332">
            <v>2007.375</v>
          </cell>
          <cell r="F332">
            <v>2.0800000000000067</v>
          </cell>
        </row>
        <row r="333">
          <cell r="C333">
            <v>2007.4580000000001</v>
          </cell>
          <cell r="F333">
            <v>2.0980000000000016</v>
          </cell>
        </row>
        <row r="334">
          <cell r="C334">
            <v>2007.5419999999999</v>
          </cell>
          <cell r="F334">
            <v>2.15</v>
          </cell>
        </row>
        <row r="335">
          <cell r="C335">
            <v>2007.625</v>
          </cell>
          <cell r="F335">
            <v>2.2139999999999986</v>
          </cell>
        </row>
        <row r="336">
          <cell r="C336">
            <v>2007.7080000000001</v>
          </cell>
          <cell r="F336">
            <v>2.2319999999999935</v>
          </cell>
        </row>
        <row r="337">
          <cell r="C337">
            <v>2007.7919999999999</v>
          </cell>
          <cell r="F337">
            <v>2.2979999999999903</v>
          </cell>
        </row>
        <row r="338">
          <cell r="C338">
            <v>2007.875</v>
          </cell>
          <cell r="F338">
            <v>2.3719999999999914</v>
          </cell>
        </row>
        <row r="339">
          <cell r="C339">
            <v>2007.9580000000001</v>
          </cell>
          <cell r="F339">
            <v>2.2919999999999958</v>
          </cell>
        </row>
        <row r="340">
          <cell r="C340">
            <v>2008.0419999999999</v>
          </cell>
          <cell r="F340">
            <v>2.1360000000000015</v>
          </cell>
        </row>
        <row r="341">
          <cell r="C341">
            <v>2008.125</v>
          </cell>
          <cell r="F341">
            <v>2.0260000000000105</v>
          </cell>
        </row>
        <row r="342">
          <cell r="C342">
            <v>2008.2080000000001</v>
          </cell>
          <cell r="F342">
            <v>1.8840000000000146</v>
          </cell>
        </row>
        <row r="343">
          <cell r="C343">
            <v>2008.2919999999999</v>
          </cell>
          <cell r="F343">
            <v>1.7500000000000113</v>
          </cell>
        </row>
        <row r="344">
          <cell r="C344">
            <v>2008.375</v>
          </cell>
          <cell r="F344">
            <v>1.7340000000000031</v>
          </cell>
        </row>
        <row r="345">
          <cell r="C345">
            <v>2008.4580000000001</v>
          </cell>
          <cell r="F345">
            <v>1.7400000000000091</v>
          </cell>
        </row>
        <row r="346">
          <cell r="C346">
            <v>2008.5419999999999</v>
          </cell>
          <cell r="F346">
            <v>1.691999999999996</v>
          </cell>
        </row>
        <row r="347">
          <cell r="C347">
            <v>2008.625</v>
          </cell>
          <cell r="F347">
            <v>1.625999999999999</v>
          </cell>
        </row>
        <row r="348">
          <cell r="C348">
            <v>2008.7080000000001</v>
          </cell>
          <cell r="F348">
            <v>1.5440000000000054</v>
          </cell>
        </row>
        <row r="349">
          <cell r="C349">
            <v>2008.7919999999999</v>
          </cell>
          <cell r="F349">
            <v>1.3760000000000105</v>
          </cell>
        </row>
        <row r="350">
          <cell r="C350">
            <v>2008.875</v>
          </cell>
          <cell r="F350">
            <v>1.2320000000000051</v>
          </cell>
        </row>
        <row r="351">
          <cell r="C351">
            <v>2008.9580000000001</v>
          </cell>
          <cell r="F351">
            <v>1.220000000000016</v>
          </cell>
        </row>
        <row r="352">
          <cell r="C352">
            <v>2009.0419999999999</v>
          </cell>
          <cell r="F352">
            <v>1.2960000000000036</v>
          </cell>
        </row>
        <row r="353">
          <cell r="C353">
            <v>2009.125</v>
          </cell>
          <cell r="F353">
            <v>1.3799999999999955</v>
          </cell>
        </row>
        <row r="354">
          <cell r="C354">
            <v>2009.2080000000001</v>
          </cell>
          <cell r="F354">
            <v>1.5179999999999949</v>
          </cell>
        </row>
        <row r="355">
          <cell r="C355">
            <v>2009.2919999999999</v>
          </cell>
          <cell r="F355">
            <v>1.6659999999999968</v>
          </cell>
        </row>
        <row r="356">
          <cell r="C356">
            <v>2009.375</v>
          </cell>
          <cell r="F356">
            <v>1.7579999999999927</v>
          </cell>
        </row>
        <row r="357">
          <cell r="C357">
            <v>2009.4580000000001</v>
          </cell>
          <cell r="F357">
            <v>1.7860000000000014</v>
          </cell>
        </row>
        <row r="358">
          <cell r="C358">
            <v>2009.5419999999999</v>
          </cell>
          <cell r="F358">
            <v>1.8220000000000027</v>
          </cell>
        </row>
        <row r="359">
          <cell r="C359">
            <v>2009.625</v>
          </cell>
          <cell r="F359">
            <v>1.9</v>
          </cell>
        </row>
        <row r="360">
          <cell r="C360">
            <v>2009.7080000000001</v>
          </cell>
          <cell r="F360">
            <v>1.9879999999999995</v>
          </cell>
        </row>
        <row r="361">
          <cell r="C361">
            <v>2009.7919999999999</v>
          </cell>
          <cell r="F361">
            <v>2.0840000000000032</v>
          </cell>
        </row>
        <row r="362">
          <cell r="C362">
            <v>2009.875</v>
          </cell>
          <cell r="F362">
            <v>2.2100000000000022</v>
          </cell>
        </row>
        <row r="363">
          <cell r="C363">
            <v>2009.9580000000001</v>
          </cell>
          <cell r="F363">
            <v>2.365999999999997</v>
          </cell>
        </row>
        <row r="364">
          <cell r="C364">
            <v>2010.0419999999999</v>
          </cell>
          <cell r="F364">
            <v>2.5200000000000045</v>
          </cell>
        </row>
        <row r="365">
          <cell r="C365">
            <v>2010.125</v>
          </cell>
          <cell r="F365">
            <v>2.6460000000000035</v>
          </cell>
        </row>
        <row r="366">
          <cell r="C366">
            <v>2010.2080000000001</v>
          </cell>
          <cell r="F366">
            <v>2.6860000000000013</v>
          </cell>
        </row>
        <row r="367">
          <cell r="C367">
            <v>2010.2919999999999</v>
          </cell>
          <cell r="F367">
            <v>2.625999999999999</v>
          </cell>
        </row>
        <row r="368">
          <cell r="C368">
            <v>2010.375</v>
          </cell>
          <cell r="F368">
            <v>2.4720000000000026</v>
          </cell>
        </row>
        <row r="369">
          <cell r="C369">
            <v>2010.4580000000001</v>
          </cell>
          <cell r="F369">
            <v>2.3119999999999892</v>
          </cell>
        </row>
        <row r="370">
          <cell r="C370">
            <v>2010.5419999999999</v>
          </cell>
          <cell r="F370">
            <v>2.1879999999999882</v>
          </cell>
        </row>
        <row r="371">
          <cell r="C371">
            <v>2010.625</v>
          </cell>
          <cell r="F371">
            <v>2.101999999999987</v>
          </cell>
        </row>
        <row r="372">
          <cell r="C372">
            <v>2010.7080000000001</v>
          </cell>
          <cell r="F372">
            <v>2.0679999999999836</v>
          </cell>
        </row>
        <row r="373">
          <cell r="C373">
            <v>2010.7919999999999</v>
          </cell>
          <cell r="F373">
            <v>2.0359999999999787</v>
          </cell>
        </row>
        <row r="374">
          <cell r="C374">
            <v>2010.875</v>
          </cell>
          <cell r="F374">
            <v>1.9679999999999835</v>
          </cell>
        </row>
        <row r="375">
          <cell r="C375">
            <v>2010.9580000000001</v>
          </cell>
          <cell r="F375">
            <v>1.8699999999999819</v>
          </cell>
        </row>
        <row r="376">
          <cell r="C376">
            <v>2011.0419999999999</v>
          </cell>
          <cell r="F376">
            <v>1.7639999999999874</v>
          </cell>
        </row>
        <row r="377">
          <cell r="C377">
            <v>2011.125</v>
          </cell>
          <cell r="F377">
            <v>1.6519999999999868</v>
          </cell>
        </row>
        <row r="378">
          <cell r="C378">
            <v>2011.2080000000001</v>
          </cell>
          <cell r="F378">
            <v>1.611999999999989</v>
          </cell>
        </row>
        <row r="379">
          <cell r="C379">
            <v>2011.2919999999999</v>
          </cell>
          <cell r="F379">
            <v>1.617999999999995</v>
          </cell>
        </row>
        <row r="380">
          <cell r="C380">
            <v>2011.375</v>
          </cell>
          <cell r="F380">
            <v>1.6700000000000046</v>
          </cell>
        </row>
        <row r="381">
          <cell r="C381">
            <v>2011.4580000000001</v>
          </cell>
          <cell r="F381">
            <v>1.7639999999999987</v>
          </cell>
        </row>
        <row r="382">
          <cell r="C382">
            <v>2011.5419999999999</v>
          </cell>
          <cell r="F382">
            <v>1.838000000000011</v>
          </cell>
        </row>
        <row r="383">
          <cell r="C383">
            <v>2011.625</v>
          </cell>
          <cell r="F383">
            <v>1.8700000000000159</v>
          </cell>
        </row>
        <row r="384">
          <cell r="C384">
            <v>2011.7080000000001</v>
          </cell>
          <cell r="F384">
            <v>1.8720000000000141</v>
          </cell>
        </row>
        <row r="385">
          <cell r="C385">
            <v>2011.7919999999999</v>
          </cell>
          <cell r="F385">
            <v>1.8640000000000101</v>
          </cell>
        </row>
        <row r="386">
          <cell r="C386">
            <v>2011.875</v>
          </cell>
          <cell r="F386">
            <v>1.8540000000000076</v>
          </cell>
        </row>
        <row r="387">
          <cell r="C387">
            <v>2011.9580000000001</v>
          </cell>
          <cell r="F387">
            <v>1.9160000000000081</v>
          </cell>
        </row>
        <row r="388">
          <cell r="C388">
            <v>2012.0419999999999</v>
          </cell>
          <cell r="F388">
            <v>2.016000000000008</v>
          </cell>
        </row>
        <row r="389">
          <cell r="C389">
            <v>2012.125</v>
          </cell>
          <cell r="F389">
            <v>2.1500000000000115</v>
          </cell>
        </row>
        <row r="390">
          <cell r="C390">
            <v>2012.2080000000001</v>
          </cell>
          <cell r="F390">
            <v>2.2560000000000171</v>
          </cell>
        </row>
        <row r="391">
          <cell r="C391">
            <v>2012.2919999999999</v>
          </cell>
          <cell r="F391">
            <v>2.3420000000000187</v>
          </cell>
        </row>
        <row r="392">
          <cell r="C392">
            <v>2012.375</v>
          </cell>
          <cell r="F392">
            <v>2.388000000000011</v>
          </cell>
        </row>
        <row r="393">
          <cell r="C393">
            <v>2012.4580000000001</v>
          </cell>
          <cell r="F393">
            <v>2.4340000000000144</v>
          </cell>
        </row>
        <row r="394">
          <cell r="C394">
            <v>2012.5419999999999</v>
          </cell>
          <cell r="F394">
            <v>2.508000000000004</v>
          </cell>
        </row>
        <row r="395">
          <cell r="C395">
            <v>2012.625</v>
          </cell>
          <cell r="F395">
            <v>2.611999999999989</v>
          </cell>
        </row>
        <row r="396">
          <cell r="C396">
            <v>2012.7080000000001</v>
          </cell>
          <cell r="F396">
            <v>2.743999999999994</v>
          </cell>
        </row>
        <row r="397">
          <cell r="C397">
            <v>2012.7919999999999</v>
          </cell>
          <cell r="F397">
            <v>2.9359999999999902</v>
          </cell>
        </row>
        <row r="398">
          <cell r="C398">
            <v>2012.875</v>
          </cell>
          <cell r="F398">
            <v>3.0979999999999905</v>
          </cell>
        </row>
        <row r="399">
          <cell r="C399">
            <v>2012.9580000000001</v>
          </cell>
          <cell r="F399">
            <v>3.0859999999999901</v>
          </cell>
        </row>
        <row r="400">
          <cell r="C400">
            <v>2013.0419999999999</v>
          </cell>
          <cell r="F400">
            <v>2.983999999999992</v>
          </cell>
        </row>
        <row r="401">
          <cell r="C401">
            <v>2013.125</v>
          </cell>
          <cell r="F401">
            <v>2.8399999999999865</v>
          </cell>
        </row>
        <row r="402">
          <cell r="C402">
            <v>2013.2080000000001</v>
          </cell>
          <cell r="F402">
            <v>2.6419999999999844</v>
          </cell>
        </row>
        <row r="403">
          <cell r="C403">
            <v>2013.2919999999999</v>
          </cell>
          <cell r="F403">
            <v>2.4539999999999735</v>
          </cell>
        </row>
        <row r="404">
          <cell r="C404">
            <v>2013.375</v>
          </cell>
          <cell r="F404">
            <v>2.3699999999999819</v>
          </cell>
        </row>
        <row r="405">
          <cell r="C405">
            <v>2013.4580000000001</v>
          </cell>
          <cell r="F405">
            <v>2.2939999999999827</v>
          </cell>
        </row>
        <row r="406">
          <cell r="C406">
            <v>2013.5419999999999</v>
          </cell>
          <cell r="F406">
            <v>2.1899999999999862</v>
          </cell>
        </row>
        <row r="407">
          <cell r="C407">
            <v>2013.625</v>
          </cell>
          <cell r="F407">
            <v>2.0840000000000032</v>
          </cell>
        </row>
        <row r="408">
          <cell r="C408">
            <v>2013.7080000000001</v>
          </cell>
          <cell r="F408">
            <v>1.9540000000000077</v>
          </cell>
        </row>
        <row r="409">
          <cell r="C409">
            <v>2013.7919999999999</v>
          </cell>
          <cell r="F409">
            <v>1.8340000000000145</v>
          </cell>
        </row>
        <row r="410">
          <cell r="C410">
            <v>2013.875</v>
          </cell>
          <cell r="F410">
            <v>1.7920000000000187</v>
          </cell>
        </row>
        <row r="411">
          <cell r="C411">
            <v>2013.9580000000001</v>
          </cell>
          <cell r="F411">
            <v>1.7940000000000169</v>
          </cell>
        </row>
        <row r="412">
          <cell r="C412">
            <v>2014.0419999999999</v>
          </cell>
          <cell r="F412">
            <v>1.7740000000000009</v>
          </cell>
        </row>
        <row r="413">
          <cell r="C413">
            <v>2014.125</v>
          </cell>
          <cell r="F413">
            <v>1.7960000000000036</v>
          </cell>
        </row>
        <row r="414">
          <cell r="C414">
            <v>2014.2080000000001</v>
          </cell>
          <cell r="F414">
            <v>1.8579999999999928</v>
          </cell>
        </row>
        <row r="415">
          <cell r="C415">
            <v>2014.2919999999999</v>
          </cell>
          <cell r="F415">
            <v>1.9139999999999986</v>
          </cell>
        </row>
        <row r="416">
          <cell r="C416">
            <v>2014.375</v>
          </cell>
          <cell r="F416">
            <v>1.9639999999999986</v>
          </cell>
        </row>
        <row r="417">
          <cell r="C417">
            <v>2014.4580000000001</v>
          </cell>
          <cell r="F417">
            <v>2.0500000000000114</v>
          </cell>
        </row>
        <row r="418">
          <cell r="C418">
            <v>2014.5419999999999</v>
          </cell>
          <cell r="F418">
            <v>2.1360000000000126</v>
          </cell>
        </row>
        <row r="419">
          <cell r="C419">
            <v>2014.625</v>
          </cell>
          <cell r="F419">
            <v>2.1800000000000068</v>
          </cell>
        </row>
        <row r="420">
          <cell r="C420">
            <v>2014.7080000000001</v>
          </cell>
          <cell r="F420">
            <v>2.2299999999999955</v>
          </cell>
        </row>
        <row r="421">
          <cell r="C421">
            <v>2014.7919999999999</v>
          </cell>
          <cell r="F421">
            <v>2.2459999999999924</v>
          </cell>
        </row>
        <row r="422">
          <cell r="C422">
            <v>2014.875</v>
          </cell>
          <cell r="F422">
            <v>2.1999999999999771</v>
          </cell>
        </row>
        <row r="423">
          <cell r="C423">
            <v>2014.9580000000001</v>
          </cell>
          <cell r="F423">
            <v>2.1919999999999731</v>
          </cell>
        </row>
        <row r="424">
          <cell r="C424">
            <v>2015.0419999999999</v>
          </cell>
          <cell r="F424">
            <v>2.2479999999999905</v>
          </cell>
        </row>
        <row r="425">
          <cell r="C425">
            <v>2015.125</v>
          </cell>
          <cell r="F425">
            <v>2.2959999999999923</v>
          </cell>
        </row>
        <row r="426">
          <cell r="C426">
            <v>2015.2080000000001</v>
          </cell>
          <cell r="F426">
            <v>2.4200000000000044</v>
          </cell>
        </row>
        <row r="427">
          <cell r="C427">
            <v>2015.2919999999999</v>
          </cell>
          <cell r="F427">
            <v>2.6240000000000121</v>
          </cell>
        </row>
        <row r="428">
          <cell r="C428">
            <v>2015.375</v>
          </cell>
          <cell r="F428">
            <v>2.7980000000000134</v>
          </cell>
        </row>
        <row r="429">
          <cell r="C429">
            <v>2015.4580000000001</v>
          </cell>
          <cell r="F429">
            <v>2.9620000000000006</v>
          </cell>
        </row>
        <row r="430">
          <cell r="C430">
            <v>2015.5419999999999</v>
          </cell>
          <cell r="F430">
            <v>3.1379999999999995</v>
          </cell>
        </row>
        <row r="431">
          <cell r="C431">
            <v>2015.625</v>
          </cell>
          <cell r="F431">
            <v>3.2759999999999989</v>
          </cell>
        </row>
        <row r="432">
          <cell r="C432">
            <v>2015.7080000000001</v>
          </cell>
          <cell r="F432">
            <v>3.380000000000007</v>
          </cell>
        </row>
        <row r="433">
          <cell r="C433">
            <v>2015.7919999999999</v>
          </cell>
          <cell r="F433">
            <v>3.4960000000000035</v>
          </cell>
        </row>
        <row r="434">
          <cell r="C434">
            <v>2015.875</v>
          </cell>
          <cell r="F434">
            <v>3.5800000000000067</v>
          </cell>
        </row>
        <row r="435">
          <cell r="C435">
            <v>2015.9580000000001</v>
          </cell>
          <cell r="F435">
            <v>3.6080000000000156</v>
          </cell>
        </row>
        <row r="436">
          <cell r="C436">
            <v>2016.0419999999999</v>
          </cell>
          <cell r="F436">
            <v>3.6120000000000005</v>
          </cell>
        </row>
        <row r="437">
          <cell r="C437">
            <v>2016.125</v>
          </cell>
          <cell r="F437">
            <v>3.5679999999999952</v>
          </cell>
        </row>
        <row r="438">
          <cell r="C438">
            <v>2016.2080000000001</v>
          </cell>
          <cell r="F438">
            <v>3.4259999999999993</v>
          </cell>
        </row>
        <row r="439">
          <cell r="C439">
            <v>2016.2919999999999</v>
          </cell>
          <cell r="F439">
            <v>3.2399999999999975</v>
          </cell>
        </row>
        <row r="440">
          <cell r="C440">
            <v>2016.375</v>
          </cell>
          <cell r="F440">
            <v>3.0839999999999916</v>
          </cell>
        </row>
        <row r="441">
          <cell r="C441">
            <v>2016.4580000000001</v>
          </cell>
          <cell r="F441">
            <v>2.8860000000000015</v>
          </cell>
        </row>
        <row r="442">
          <cell r="C442">
            <v>2016.5419999999999</v>
          </cell>
          <cell r="F442">
            <v>2.6759999999999993</v>
          </cell>
        </row>
        <row r="443">
          <cell r="C443">
            <v>2016.625</v>
          </cell>
          <cell r="F443">
            <v>2.5479999999999903</v>
          </cell>
        </row>
        <row r="444">
          <cell r="C444">
            <v>2016.7080000000001</v>
          </cell>
          <cell r="F444">
            <v>2.4759999999999875</v>
          </cell>
        </row>
        <row r="445">
          <cell r="C445">
            <v>2016.7919999999999</v>
          </cell>
          <cell r="F445">
            <v>2.3479999999999905</v>
          </cell>
        </row>
        <row r="446">
          <cell r="C446">
            <v>2016.875</v>
          </cell>
          <cell r="F446">
            <v>2.293333333333313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2nat Vostok"/>
      <sheetName val="deutnat"/>
      <sheetName val="o18nat"/>
      <sheetName val="HadSST_tropics_"/>
      <sheetName val="Taux de CO2"/>
      <sheetName val="delta C 13 Sam"/>
      <sheetName val="delta 13C MLO"/>
      <sheetName val="Taux versus delta13C MLO"/>
    </sheetNames>
    <sheetDataSet>
      <sheetData sheetId="0"/>
      <sheetData sheetId="1"/>
      <sheetData sheetId="2"/>
      <sheetData sheetId="3">
        <row r="11">
          <cell r="D11" t="str">
            <v>Moyenne 5 mois</v>
          </cell>
        </row>
        <row r="12">
          <cell r="B12">
            <v>1975</v>
          </cell>
          <cell r="D12">
            <v>0</v>
          </cell>
        </row>
        <row r="13">
          <cell r="B13">
            <v>1975.0833333333333</v>
          </cell>
          <cell r="D13">
            <v>0</v>
          </cell>
        </row>
        <row r="14">
          <cell r="B14">
            <v>1975.1666666666665</v>
          </cell>
          <cell r="D14">
            <v>-0.33440000000000003</v>
          </cell>
        </row>
        <row r="15">
          <cell r="B15">
            <v>1975.2499999999998</v>
          </cell>
          <cell r="D15">
            <v>-0.34520000000000001</v>
          </cell>
        </row>
        <row r="16">
          <cell r="B16">
            <v>1975.333333333333</v>
          </cell>
          <cell r="D16">
            <v>-0.35419999999999996</v>
          </cell>
        </row>
        <row r="17">
          <cell r="B17">
            <v>1975.4166666666663</v>
          </cell>
          <cell r="D17">
            <v>-0.35460000000000003</v>
          </cell>
        </row>
        <row r="18">
          <cell r="B18">
            <v>1975.4999999999995</v>
          </cell>
          <cell r="D18">
            <v>-0.37959999999999999</v>
          </cell>
        </row>
        <row r="19">
          <cell r="B19">
            <v>1975.5833333333328</v>
          </cell>
          <cell r="D19">
            <v>-0.41359999999999991</v>
          </cell>
        </row>
        <row r="20">
          <cell r="B20">
            <v>1975.6666666666661</v>
          </cell>
          <cell r="D20">
            <v>-0.45419999999999999</v>
          </cell>
        </row>
        <row r="21">
          <cell r="B21">
            <v>1975.7499999999993</v>
          </cell>
          <cell r="D21">
            <v>-0.53</v>
          </cell>
        </row>
        <row r="22">
          <cell r="B22">
            <v>1975.8333333333326</v>
          </cell>
          <cell r="D22">
            <v>-0.59399999999999997</v>
          </cell>
        </row>
        <row r="23">
          <cell r="B23">
            <v>1975.9166666666658</v>
          </cell>
          <cell r="D23">
            <v>-0.60540000000000005</v>
          </cell>
        </row>
        <row r="24">
          <cell r="B24">
            <v>1975.9999999999991</v>
          </cell>
          <cell r="D24">
            <v>-0.59320000000000006</v>
          </cell>
        </row>
        <row r="25">
          <cell r="B25">
            <v>1976.0833333333323</v>
          </cell>
          <cell r="D25">
            <v>-0.55700000000000005</v>
          </cell>
        </row>
        <row r="26">
          <cell r="B26">
            <v>1976.1666666666656</v>
          </cell>
          <cell r="D26">
            <v>-0.4904</v>
          </cell>
        </row>
        <row r="27">
          <cell r="B27">
            <v>1976.2499999999989</v>
          </cell>
          <cell r="D27">
            <v>-0.40820000000000001</v>
          </cell>
        </row>
        <row r="28">
          <cell r="B28">
            <v>1976.3333333333321</v>
          </cell>
          <cell r="D28">
            <v>-0.34079999999999994</v>
          </cell>
        </row>
        <row r="29">
          <cell r="B29">
            <v>1976.4166666666654</v>
          </cell>
          <cell r="D29">
            <v>-0.2802</v>
          </cell>
        </row>
        <row r="30">
          <cell r="B30">
            <v>1976.4999999999986</v>
          </cell>
          <cell r="D30">
            <v>-0.22359999999999997</v>
          </cell>
        </row>
        <row r="31">
          <cell r="B31">
            <v>1976.5833333333319</v>
          </cell>
          <cell r="D31">
            <v>-0.1434</v>
          </cell>
        </row>
        <row r="32">
          <cell r="B32">
            <v>1976.6666666666652</v>
          </cell>
          <cell r="D32">
            <v>-7.7200000000000005E-2</v>
          </cell>
        </row>
        <row r="33">
          <cell r="B33">
            <v>1976.7499999999984</v>
          </cell>
          <cell r="D33">
            <v>-3.3000000000000008E-2</v>
          </cell>
        </row>
        <row r="34">
          <cell r="B34">
            <v>1976.8333333333317</v>
          </cell>
          <cell r="D34">
            <v>9.8000000000000014E-3</v>
          </cell>
        </row>
        <row r="35">
          <cell r="B35">
            <v>1976.9166666666649</v>
          </cell>
          <cell r="D35">
            <v>3.7400000000000003E-2</v>
          </cell>
        </row>
        <row r="36">
          <cell r="B36">
            <v>1976.9999999999982</v>
          </cell>
          <cell r="D36">
            <v>2.3200000000000005E-2</v>
          </cell>
        </row>
        <row r="37">
          <cell r="B37">
            <v>1977.0833333333314</v>
          </cell>
          <cell r="D37">
            <v>-1.0199999999999997E-2</v>
          </cell>
        </row>
        <row r="38">
          <cell r="B38">
            <v>1977.1666666666647</v>
          </cell>
          <cell r="D38">
            <v>-1.5399999999999997E-2</v>
          </cell>
        </row>
        <row r="39">
          <cell r="B39">
            <v>1977.249999999998</v>
          </cell>
          <cell r="D39">
            <v>-1.66E-2</v>
          </cell>
        </row>
        <row r="40">
          <cell r="B40">
            <v>1977.3333333333312</v>
          </cell>
          <cell r="D40">
            <v>-2.2199999999999998E-2</v>
          </cell>
        </row>
        <row r="41">
          <cell r="B41">
            <v>1977.4166666666645</v>
          </cell>
          <cell r="D41">
            <v>-2.7399999999999997E-2</v>
          </cell>
        </row>
        <row r="42">
          <cell r="B42">
            <v>1977.4999999999977</v>
          </cell>
          <cell r="D42">
            <v>-5.5999999999999999E-3</v>
          </cell>
        </row>
        <row r="43">
          <cell r="B43">
            <v>1977.583333333331</v>
          </cell>
          <cell r="D43">
            <v>1.5999999999999996E-3</v>
          </cell>
        </row>
        <row r="44">
          <cell r="B44">
            <v>1977.6666666666642</v>
          </cell>
          <cell r="D44">
            <v>4.7999999999999987E-3</v>
          </cell>
        </row>
        <row r="45">
          <cell r="B45">
            <v>1977.7499999999975</v>
          </cell>
          <cell r="D45">
            <v>1.6799999999999999E-2</v>
          </cell>
        </row>
        <row r="46">
          <cell r="B46">
            <v>1977.8333333333308</v>
          </cell>
          <cell r="D46">
            <v>5.3000000000000005E-2</v>
          </cell>
        </row>
        <row r="47">
          <cell r="B47">
            <v>1977.916666666664</v>
          </cell>
          <cell r="D47">
            <v>4.82E-2</v>
          </cell>
        </row>
        <row r="48">
          <cell r="B48">
            <v>1977.9999999999973</v>
          </cell>
          <cell r="D48">
            <v>4.3199999999999995E-2</v>
          </cell>
        </row>
        <row r="49">
          <cell r="B49">
            <v>1978.0833333333305</v>
          </cell>
          <cell r="D49">
            <v>-6.0000000000000613E-4</v>
          </cell>
        </row>
        <row r="50">
          <cell r="B50">
            <v>1978.1666666666638</v>
          </cell>
          <cell r="D50">
            <v>-4.2400000000000007E-2</v>
          </cell>
        </row>
        <row r="51">
          <cell r="B51">
            <v>1978.249999999997</v>
          </cell>
          <cell r="D51">
            <v>-9.3399999999999997E-2</v>
          </cell>
        </row>
        <row r="52">
          <cell r="B52">
            <v>1978.3333333333303</v>
          </cell>
          <cell r="D52">
            <v>-0.11640000000000002</v>
          </cell>
        </row>
        <row r="53">
          <cell r="B53">
            <v>1978.4166666666636</v>
          </cell>
          <cell r="D53">
            <v>-0.14640000000000003</v>
          </cell>
        </row>
        <row r="54">
          <cell r="B54">
            <v>1978.4999999999968</v>
          </cell>
          <cell r="D54">
            <v>-0.15180000000000002</v>
          </cell>
        </row>
        <row r="55">
          <cell r="B55">
            <v>1978.5833333333301</v>
          </cell>
          <cell r="D55">
            <v>-0.16160000000000002</v>
          </cell>
        </row>
        <row r="56">
          <cell r="B56">
            <v>1978.6666666666633</v>
          </cell>
          <cell r="D56">
            <v>-0.16040000000000001</v>
          </cell>
        </row>
        <row r="57">
          <cell r="B57">
            <v>1978.7499999999966</v>
          </cell>
          <cell r="D57">
            <v>-0.14579999999999999</v>
          </cell>
        </row>
        <row r="58">
          <cell r="B58">
            <v>1978.8333333333298</v>
          </cell>
          <cell r="D58">
            <v>-0.10340000000000001</v>
          </cell>
        </row>
        <row r="59">
          <cell r="B59">
            <v>1978.9166666666631</v>
          </cell>
          <cell r="D59">
            <v>-6.6399999999999987E-2</v>
          </cell>
        </row>
        <row r="60">
          <cell r="B60">
            <v>1978.9999999999964</v>
          </cell>
          <cell r="D60">
            <v>-1.0399999999999996E-2</v>
          </cell>
        </row>
        <row r="61">
          <cell r="B61">
            <v>1979.0833333333296</v>
          </cell>
          <cell r="D61">
            <v>3.3000000000000002E-2</v>
          </cell>
        </row>
        <row r="62">
          <cell r="B62">
            <v>1979.1666666666629</v>
          </cell>
          <cell r="D62">
            <v>4.7E-2</v>
          </cell>
        </row>
        <row r="63">
          <cell r="B63">
            <v>1979.2499999999961</v>
          </cell>
          <cell r="D63">
            <v>5.4200000000000005E-2</v>
          </cell>
        </row>
        <row r="64">
          <cell r="B64">
            <v>1979.3333333333294</v>
          </cell>
          <cell r="D64">
            <v>5.0799999999999998E-2</v>
          </cell>
        </row>
        <row r="65">
          <cell r="B65">
            <v>1979.4166666666626</v>
          </cell>
          <cell r="D65">
            <v>3.5399999999999994E-2</v>
          </cell>
        </row>
        <row r="66">
          <cell r="B66">
            <v>1979.4999999999959</v>
          </cell>
          <cell r="D66">
            <v>3.4199999999999994E-2</v>
          </cell>
        </row>
        <row r="67">
          <cell r="B67">
            <v>1979.5833333333292</v>
          </cell>
          <cell r="D67">
            <v>4.4999999999999998E-2</v>
          </cell>
        </row>
        <row r="68">
          <cell r="B68">
            <v>1979.6666666666624</v>
          </cell>
          <cell r="D68">
            <v>5.5600000000000004E-2</v>
          </cell>
        </row>
        <row r="69">
          <cell r="B69">
            <v>1979.7499999999957</v>
          </cell>
          <cell r="D69">
            <v>9.4E-2</v>
          </cell>
        </row>
        <row r="70">
          <cell r="B70">
            <v>1979.8333333333289</v>
          </cell>
          <cell r="D70">
            <v>0.13319999999999999</v>
          </cell>
        </row>
        <row r="71">
          <cell r="B71">
            <v>1979.9166666666622</v>
          </cell>
          <cell r="D71">
            <v>0.13900000000000001</v>
          </cell>
        </row>
        <row r="72">
          <cell r="B72">
            <v>1979.9999999999955</v>
          </cell>
          <cell r="D72">
            <v>0.15160000000000001</v>
          </cell>
        </row>
        <row r="73">
          <cell r="B73">
            <v>1980.0833333333287</v>
          </cell>
          <cell r="D73">
            <v>0.14940000000000001</v>
          </cell>
        </row>
        <row r="74">
          <cell r="B74">
            <v>1980.166666666662</v>
          </cell>
          <cell r="D74">
            <v>0.14660000000000001</v>
          </cell>
        </row>
        <row r="75">
          <cell r="B75">
            <v>1980.2499999999952</v>
          </cell>
          <cell r="D75">
            <v>0.1288</v>
          </cell>
        </row>
        <row r="76">
          <cell r="B76">
            <v>1980.3333333333285</v>
          </cell>
          <cell r="D76">
            <v>0.11800000000000002</v>
          </cell>
        </row>
        <row r="77">
          <cell r="B77">
            <v>1980.4166666666617</v>
          </cell>
          <cell r="D77">
            <v>9.64E-2</v>
          </cell>
        </row>
        <row r="78">
          <cell r="B78">
            <v>1980.499999999995</v>
          </cell>
          <cell r="D78">
            <v>8.0199999999999994E-2</v>
          </cell>
        </row>
        <row r="79">
          <cell r="B79">
            <v>1980.5833333333283</v>
          </cell>
          <cell r="D79">
            <v>4.5399999999999996E-2</v>
          </cell>
        </row>
        <row r="80">
          <cell r="B80">
            <v>1980.6666666666615</v>
          </cell>
          <cell r="D80">
            <v>3.4599999999999999E-2</v>
          </cell>
        </row>
        <row r="81">
          <cell r="B81">
            <v>1980.7499999999948</v>
          </cell>
          <cell r="D81">
            <v>2.3600000000000003E-2</v>
          </cell>
        </row>
        <row r="82">
          <cell r="B82">
            <v>1980.833333333328</v>
          </cell>
          <cell r="D82">
            <v>-1.8000000000000017E-3</v>
          </cell>
        </row>
        <row r="83">
          <cell r="B83">
            <v>1980.9166666666613</v>
          </cell>
          <cell r="D83">
            <v>-4.3800000000000006E-2</v>
          </cell>
        </row>
        <row r="84">
          <cell r="B84">
            <v>1980.9999999999945</v>
          </cell>
          <cell r="D84">
            <v>-4.2200000000000001E-2</v>
          </cell>
        </row>
        <row r="85">
          <cell r="B85">
            <v>1981.0833333333278</v>
          </cell>
          <cell r="D85">
            <v>-7.1399999999999991E-2</v>
          </cell>
        </row>
        <row r="86">
          <cell r="B86">
            <v>1981.1666666666611</v>
          </cell>
          <cell r="D86">
            <v>-7.7200000000000005E-2</v>
          </cell>
        </row>
        <row r="87">
          <cell r="B87">
            <v>1981.2499999999943</v>
          </cell>
          <cell r="D87">
            <v>-6.7799999999999999E-2</v>
          </cell>
        </row>
        <row r="88">
          <cell r="B88">
            <v>1981.3333333333276</v>
          </cell>
          <cell r="D88">
            <v>-4.4799999999999993E-2</v>
          </cell>
        </row>
        <row r="89">
          <cell r="B89">
            <v>1981.4166666666608</v>
          </cell>
          <cell r="D89">
            <v>-5.4799999999999995E-2</v>
          </cell>
        </row>
        <row r="90">
          <cell r="B90">
            <v>1981.4999999999941</v>
          </cell>
          <cell r="D90">
            <v>-2.4000000000000004E-2</v>
          </cell>
        </row>
        <row r="91">
          <cell r="B91">
            <v>1981.5833333333273</v>
          </cell>
          <cell r="D91">
            <v>1.0799999999999999E-2</v>
          </cell>
        </row>
        <row r="92">
          <cell r="B92">
            <v>1981.6666666666606</v>
          </cell>
          <cell r="D92">
            <v>3.3799999999999997E-2</v>
          </cell>
        </row>
        <row r="93">
          <cell r="B93">
            <v>1981.7499999999939</v>
          </cell>
          <cell r="D93">
            <v>6.3E-2</v>
          </cell>
        </row>
        <row r="94">
          <cell r="B94">
            <v>1981.8333333333271</v>
          </cell>
          <cell r="D94">
            <v>8.7400000000000005E-2</v>
          </cell>
        </row>
        <row r="95">
          <cell r="B95">
            <v>1981.9166666666604</v>
          </cell>
          <cell r="D95">
            <v>7.9600000000000004E-2</v>
          </cell>
        </row>
        <row r="96">
          <cell r="B96">
            <v>1981.9999999999936</v>
          </cell>
          <cell r="D96">
            <v>5.0200000000000002E-2</v>
          </cell>
        </row>
        <row r="97">
          <cell r="B97">
            <v>1982.0833333333269</v>
          </cell>
          <cell r="D97">
            <v>5.2600000000000001E-2</v>
          </cell>
        </row>
        <row r="98">
          <cell r="B98">
            <v>1982.1666666666601</v>
          </cell>
          <cell r="D98">
            <v>5.920000000000001E-2</v>
          </cell>
        </row>
        <row r="99">
          <cell r="B99">
            <v>1982.2499999999934</v>
          </cell>
          <cell r="D99">
            <v>6.3399999999999998E-2</v>
          </cell>
        </row>
        <row r="100">
          <cell r="B100">
            <v>1982.3333333333267</v>
          </cell>
          <cell r="D100">
            <v>6.2600000000000017E-2</v>
          </cell>
        </row>
        <row r="101">
          <cell r="B101">
            <v>1982.4166666666599</v>
          </cell>
          <cell r="D101">
            <v>7.6000000000000012E-2</v>
          </cell>
        </row>
        <row r="102">
          <cell r="B102">
            <v>1982.4999999999932</v>
          </cell>
          <cell r="D102">
            <v>9.98E-2</v>
          </cell>
        </row>
        <row r="103">
          <cell r="B103">
            <v>1982.5833333333264</v>
          </cell>
          <cell r="D103">
            <v>0.1384</v>
          </cell>
        </row>
        <row r="104">
          <cell r="B104">
            <v>1982.6666666666597</v>
          </cell>
          <cell r="D104">
            <v>0.1888</v>
          </cell>
        </row>
        <row r="105">
          <cell r="B105">
            <v>1982.749999999993</v>
          </cell>
          <cell r="D105">
            <v>0.27579999999999999</v>
          </cell>
        </row>
        <row r="106">
          <cell r="B106">
            <v>1982.8333333333262</v>
          </cell>
          <cell r="D106">
            <v>0.36480000000000001</v>
          </cell>
        </row>
        <row r="107">
          <cell r="B107">
            <v>1982.9166666666595</v>
          </cell>
          <cell r="D107">
            <v>0.42620000000000002</v>
          </cell>
        </row>
        <row r="108">
          <cell r="B108">
            <v>1982.9999999999927</v>
          </cell>
          <cell r="D108">
            <v>0.44959999999999994</v>
          </cell>
        </row>
        <row r="109">
          <cell r="B109">
            <v>1983.083333333326</v>
          </cell>
          <cell r="D109">
            <v>0.46040000000000003</v>
          </cell>
        </row>
        <row r="110">
          <cell r="B110">
            <v>1983.1666666666592</v>
          </cell>
          <cell r="D110">
            <v>0.44580000000000003</v>
          </cell>
        </row>
        <row r="111">
          <cell r="B111">
            <v>1983.2499999999925</v>
          </cell>
          <cell r="D111">
            <v>0.43780000000000002</v>
          </cell>
        </row>
        <row r="112">
          <cell r="B112">
            <v>1983.3333333333258</v>
          </cell>
          <cell r="D112">
            <v>0.39900000000000002</v>
          </cell>
        </row>
        <row r="113">
          <cell r="B113">
            <v>1983.416666666659</v>
          </cell>
          <cell r="D113">
            <v>0.36360000000000003</v>
          </cell>
        </row>
        <row r="114">
          <cell r="B114">
            <v>1983.4999999999923</v>
          </cell>
          <cell r="D114">
            <v>0.317</v>
          </cell>
        </row>
        <row r="115">
          <cell r="B115">
            <v>1983.5833333333255</v>
          </cell>
          <cell r="D115">
            <v>0.25739999999999996</v>
          </cell>
        </row>
        <row r="116">
          <cell r="B116">
            <v>1983.6666666666588</v>
          </cell>
          <cell r="D116">
            <v>0.16440000000000002</v>
          </cell>
        </row>
        <row r="117">
          <cell r="B117">
            <v>1983.749999999992</v>
          </cell>
          <cell r="D117">
            <v>0.12079999999999999</v>
          </cell>
        </row>
        <row r="118">
          <cell r="B118">
            <v>1983.8333333333253</v>
          </cell>
          <cell r="D118">
            <v>8.0799999999999997E-2</v>
          </cell>
        </row>
        <row r="119">
          <cell r="B119">
            <v>1983.9166666666586</v>
          </cell>
          <cell r="D119">
            <v>5.7399999999999993E-2</v>
          </cell>
        </row>
        <row r="120">
          <cell r="B120">
            <v>1983.9999999999918</v>
          </cell>
          <cell r="D120">
            <v>6.7599999999999993E-2</v>
          </cell>
        </row>
        <row r="121">
          <cell r="B121">
            <v>1984.0833333333251</v>
          </cell>
          <cell r="D121">
            <v>7.7800000000000008E-2</v>
          </cell>
        </row>
        <row r="122">
          <cell r="B122">
            <v>1984.1666666666583</v>
          </cell>
          <cell r="D122">
            <v>3.9799999999999995E-2</v>
          </cell>
        </row>
        <row r="123">
          <cell r="B123">
            <v>1984.2499999999916</v>
          </cell>
          <cell r="D123">
            <v>-2.0000000000000018E-3</v>
          </cell>
        </row>
        <row r="124">
          <cell r="B124">
            <v>1984.3333333333248</v>
          </cell>
          <cell r="D124">
            <v>-2.1799999999999996E-2</v>
          </cell>
        </row>
        <row r="125">
          <cell r="B125">
            <v>1984.4166666666581</v>
          </cell>
          <cell r="D125">
            <v>-5.5799999999999995E-2</v>
          </cell>
        </row>
        <row r="126">
          <cell r="B126">
            <v>1984.4999999999914</v>
          </cell>
          <cell r="D126">
            <v>-5.2999999999999992E-2</v>
          </cell>
        </row>
        <row r="127">
          <cell r="B127">
            <v>1984.5833333333246</v>
          </cell>
          <cell r="D127">
            <v>-5.3400000000000003E-2</v>
          </cell>
        </row>
        <row r="128">
          <cell r="B128">
            <v>1984.6666666666579</v>
          </cell>
          <cell r="D128">
            <v>-4.5999999999999999E-2</v>
          </cell>
        </row>
        <row r="129">
          <cell r="B129">
            <v>1984.7499999999911</v>
          </cell>
          <cell r="D129">
            <v>-7.7200000000000005E-2</v>
          </cell>
        </row>
        <row r="130">
          <cell r="B130">
            <v>1984.8333333333244</v>
          </cell>
          <cell r="D130">
            <v>-9.7000000000000003E-2</v>
          </cell>
        </row>
        <row r="131">
          <cell r="B131">
            <v>1984.9166666666576</v>
          </cell>
          <cell r="D131">
            <v>-0.1416</v>
          </cell>
        </row>
        <row r="132">
          <cell r="B132">
            <v>1984.9999999999909</v>
          </cell>
          <cell r="D132">
            <v>-0.15679999999999999</v>
          </cell>
        </row>
        <row r="133">
          <cell r="B133">
            <v>1985.0833333333242</v>
          </cell>
          <cell r="D133">
            <v>-0.17799999999999999</v>
          </cell>
        </row>
        <row r="134">
          <cell r="B134">
            <v>1985.1666666666574</v>
          </cell>
          <cell r="D134">
            <v>-0.17799999999999999</v>
          </cell>
        </row>
        <row r="135">
          <cell r="B135">
            <v>1985.2499999999907</v>
          </cell>
          <cell r="D135">
            <v>-0.19259999999999997</v>
          </cell>
        </row>
        <row r="136">
          <cell r="B136">
            <v>1985.3333333333239</v>
          </cell>
          <cell r="D136">
            <v>-0.19439999999999999</v>
          </cell>
        </row>
        <row r="137">
          <cell r="B137">
            <v>1985.4166666666572</v>
          </cell>
          <cell r="D137">
            <v>-0.185</v>
          </cell>
        </row>
        <row r="138">
          <cell r="B138">
            <v>1985.4999999999905</v>
          </cell>
          <cell r="D138">
            <v>-0.16639999999999999</v>
          </cell>
        </row>
        <row r="139">
          <cell r="B139">
            <v>1985.5833333333237</v>
          </cell>
          <cell r="D139">
            <v>-0.14379999999999998</v>
          </cell>
        </row>
        <row r="140">
          <cell r="B140">
            <v>1985.666666666657</v>
          </cell>
          <cell r="D140">
            <v>-0.11579999999999999</v>
          </cell>
        </row>
        <row r="141">
          <cell r="B141">
            <v>1985.7499999999902</v>
          </cell>
          <cell r="D141">
            <v>-9.1399999999999995E-2</v>
          </cell>
        </row>
        <row r="142">
          <cell r="B142">
            <v>1985.8333333333235</v>
          </cell>
          <cell r="D142">
            <v>-9.0599999999999986E-2</v>
          </cell>
        </row>
        <row r="143">
          <cell r="B143">
            <v>1985.9166666666567</v>
          </cell>
          <cell r="D143">
            <v>-7.1800000000000003E-2</v>
          </cell>
        </row>
        <row r="144">
          <cell r="B144">
            <v>1985.99999999999</v>
          </cell>
          <cell r="D144">
            <v>-6.9200000000000012E-2</v>
          </cell>
        </row>
        <row r="145">
          <cell r="B145">
            <v>1986.0833333333233</v>
          </cell>
          <cell r="D145">
            <v>-6.6200000000000009E-2</v>
          </cell>
        </row>
        <row r="146">
          <cell r="B146">
            <v>1986.1666666666565</v>
          </cell>
          <cell r="D146">
            <v>-6.6399999999999987E-2</v>
          </cell>
        </row>
        <row r="147">
          <cell r="B147">
            <v>1986.2499999999898</v>
          </cell>
          <cell r="D147">
            <v>-3.4999999999999996E-2</v>
          </cell>
        </row>
        <row r="148">
          <cell r="B148">
            <v>1986.333333333323</v>
          </cell>
          <cell r="D148">
            <v>-1.8200000000000004E-2</v>
          </cell>
        </row>
        <row r="149">
          <cell r="B149">
            <v>1986.4166666666563</v>
          </cell>
          <cell r="D149">
            <v>-6.6E-3</v>
          </cell>
        </row>
        <row r="150">
          <cell r="B150">
            <v>1986.4999999999895</v>
          </cell>
          <cell r="D150">
            <v>2.4199999999999999E-2</v>
          </cell>
        </row>
        <row r="151">
          <cell r="B151">
            <v>1986.5833333333228</v>
          </cell>
          <cell r="D151">
            <v>5.6400000000000006E-2</v>
          </cell>
        </row>
        <row r="152">
          <cell r="B152">
            <v>1986.6666666666561</v>
          </cell>
          <cell r="D152">
            <v>8.3800000000000013E-2</v>
          </cell>
        </row>
        <row r="153">
          <cell r="B153">
            <v>1986.7499999999893</v>
          </cell>
          <cell r="D153">
            <v>9.7199999999999995E-2</v>
          </cell>
        </row>
        <row r="154">
          <cell r="B154">
            <v>1986.8333333333226</v>
          </cell>
          <cell r="D154">
            <v>0.127</v>
          </cell>
        </row>
        <row r="155">
          <cell r="B155">
            <v>1986.9166666666558</v>
          </cell>
          <cell r="D155">
            <v>0.1232</v>
          </cell>
        </row>
        <row r="156">
          <cell r="B156">
            <v>1986.9999999999891</v>
          </cell>
          <cell r="D156">
            <v>0.15960000000000002</v>
          </cell>
        </row>
        <row r="157">
          <cell r="B157">
            <v>1987.0833333333223</v>
          </cell>
          <cell r="D157">
            <v>0.17560000000000001</v>
          </cell>
        </row>
        <row r="158">
          <cell r="B158">
            <v>1987.1666666666556</v>
          </cell>
          <cell r="D158">
            <v>0.23599999999999999</v>
          </cell>
        </row>
        <row r="159">
          <cell r="B159">
            <v>1987.2499999999889</v>
          </cell>
          <cell r="D159">
            <v>0.29359999999999997</v>
          </cell>
        </row>
        <row r="160">
          <cell r="B160">
            <v>1987.3333333333221</v>
          </cell>
          <cell r="D160">
            <v>0.36699999999999999</v>
          </cell>
        </row>
        <row r="161">
          <cell r="B161">
            <v>1987.4166666666554</v>
          </cell>
          <cell r="D161">
            <v>0.40920000000000006</v>
          </cell>
        </row>
        <row r="162">
          <cell r="B162">
            <v>1987.4999999999886</v>
          </cell>
          <cell r="D162">
            <v>0.46379999999999999</v>
          </cell>
        </row>
        <row r="163">
          <cell r="B163">
            <v>1987.5833333333219</v>
          </cell>
          <cell r="D163">
            <v>0.49180000000000001</v>
          </cell>
        </row>
        <row r="164">
          <cell r="B164">
            <v>1987.6666666666551</v>
          </cell>
          <cell r="D164">
            <v>0.53559999999999997</v>
          </cell>
        </row>
        <row r="165">
          <cell r="B165">
            <v>1987.7499999999884</v>
          </cell>
          <cell r="D165">
            <v>0.54479999999999995</v>
          </cell>
        </row>
        <row r="166">
          <cell r="B166">
            <v>1987.8333333333217</v>
          </cell>
          <cell r="D166">
            <v>0.54279999999999995</v>
          </cell>
        </row>
        <row r="167">
          <cell r="B167">
            <v>1987.9166666666549</v>
          </cell>
          <cell r="D167">
            <v>0.52059999999999995</v>
          </cell>
        </row>
        <row r="168">
          <cell r="B168">
            <v>1987.9999999999882</v>
          </cell>
          <cell r="D168">
            <v>0.49020000000000002</v>
          </cell>
        </row>
        <row r="169">
          <cell r="B169">
            <v>1988.0833333333214</v>
          </cell>
          <cell r="D169">
            <v>0.42400000000000004</v>
          </cell>
        </row>
        <row r="170">
          <cell r="B170">
            <v>1988.1666666666547</v>
          </cell>
          <cell r="D170">
            <v>0.36279999999999996</v>
          </cell>
        </row>
        <row r="171">
          <cell r="B171">
            <v>1988.2499999999879</v>
          </cell>
          <cell r="D171">
            <v>0.27060000000000001</v>
          </cell>
        </row>
        <row r="172">
          <cell r="B172">
            <v>1988.3333333333212</v>
          </cell>
          <cell r="D172">
            <v>0.1966</v>
          </cell>
        </row>
        <row r="173">
          <cell r="B173">
            <v>1988.4166666666545</v>
          </cell>
          <cell r="D173">
            <v>0.13700000000000001</v>
          </cell>
        </row>
        <row r="174">
          <cell r="B174">
            <v>1988.4999999999877</v>
          </cell>
          <cell r="D174">
            <v>9.2999999999999999E-2</v>
          </cell>
        </row>
        <row r="175">
          <cell r="B175">
            <v>1988.583333333321</v>
          </cell>
          <cell r="D175">
            <v>4.4000000000000004E-2</v>
          </cell>
        </row>
        <row r="176">
          <cell r="B176">
            <v>1988.6666666666542</v>
          </cell>
          <cell r="D176">
            <v>2.5999999999999968E-3</v>
          </cell>
        </row>
        <row r="177">
          <cell r="B177">
            <v>1988.7499999999875</v>
          </cell>
          <cell r="D177">
            <v>-4.9399999999999999E-2</v>
          </cell>
        </row>
        <row r="178">
          <cell r="B178">
            <v>1988.8333333333208</v>
          </cell>
          <cell r="D178">
            <v>-0.11320000000000001</v>
          </cell>
        </row>
        <row r="179">
          <cell r="B179">
            <v>1988.916666666654</v>
          </cell>
          <cell r="D179">
            <v>-0.16499999999999998</v>
          </cell>
        </row>
        <row r="180">
          <cell r="B180">
            <v>1988.9999999999873</v>
          </cell>
          <cell r="D180">
            <v>-0.18899999999999997</v>
          </cell>
        </row>
        <row r="181">
          <cell r="B181">
            <v>1989.0833333333205</v>
          </cell>
          <cell r="D181">
            <v>-0.18960000000000002</v>
          </cell>
        </row>
        <row r="182">
          <cell r="B182">
            <v>1989.1666666666538</v>
          </cell>
          <cell r="D182">
            <v>-0.16699999999999998</v>
          </cell>
        </row>
        <row r="183">
          <cell r="B183">
            <v>1989.249999999987</v>
          </cell>
          <cell r="D183">
            <v>-0.15279999999999999</v>
          </cell>
        </row>
        <row r="184">
          <cell r="B184">
            <v>1989.3333333333203</v>
          </cell>
          <cell r="D184">
            <v>-0.10599999999999998</v>
          </cell>
        </row>
        <row r="185">
          <cell r="B185">
            <v>1989.4166666666536</v>
          </cell>
          <cell r="D185">
            <v>-5.8600000000000006E-2</v>
          </cell>
        </row>
        <row r="186">
          <cell r="B186">
            <v>1989.4999999999868</v>
          </cell>
          <cell r="D186">
            <v>-7.6000000000000009E-3</v>
          </cell>
        </row>
        <row r="187">
          <cell r="B187">
            <v>1989.5833333333201</v>
          </cell>
          <cell r="D187">
            <v>2.9399999999999992E-2</v>
          </cell>
        </row>
        <row r="188">
          <cell r="B188">
            <v>1989.6666666666533</v>
          </cell>
          <cell r="D188">
            <v>6.9400000000000003E-2</v>
          </cell>
        </row>
        <row r="189">
          <cell r="B189">
            <v>1989.7499999999866</v>
          </cell>
          <cell r="D189">
            <v>7.5200000000000003E-2</v>
          </cell>
        </row>
        <row r="190">
          <cell r="B190">
            <v>1989.8333333333198</v>
          </cell>
          <cell r="D190">
            <v>7.1999999999999995E-2</v>
          </cell>
        </row>
        <row r="191">
          <cell r="B191">
            <v>1989.9166666666531</v>
          </cell>
          <cell r="D191">
            <v>0.1012</v>
          </cell>
        </row>
        <row r="192">
          <cell r="B192">
            <v>1989.9999999999864</v>
          </cell>
          <cell r="D192">
            <v>0.11979999999999999</v>
          </cell>
        </row>
        <row r="193">
          <cell r="B193">
            <v>1990.0833333333196</v>
          </cell>
          <cell r="D193">
            <v>0.15039999999999998</v>
          </cell>
        </row>
        <row r="194">
          <cell r="B194">
            <v>1990.1666666666529</v>
          </cell>
          <cell r="D194">
            <v>0.17099999999999999</v>
          </cell>
        </row>
        <row r="195">
          <cell r="B195">
            <v>1990.2499999999861</v>
          </cell>
          <cell r="D195">
            <v>0.19520000000000001</v>
          </cell>
        </row>
        <row r="196">
          <cell r="B196">
            <v>1990.3333333333194</v>
          </cell>
          <cell r="D196">
            <v>0.18080000000000002</v>
          </cell>
        </row>
        <row r="197">
          <cell r="B197">
            <v>1990.4166666666526</v>
          </cell>
          <cell r="D197">
            <v>0.18120000000000003</v>
          </cell>
        </row>
        <row r="198">
          <cell r="B198">
            <v>1990.4999999999859</v>
          </cell>
          <cell r="D198">
            <v>0.1668</v>
          </cell>
        </row>
        <row r="199">
          <cell r="B199">
            <v>1990.5833333333192</v>
          </cell>
          <cell r="D199">
            <v>0.1754</v>
          </cell>
        </row>
        <row r="200">
          <cell r="B200">
            <v>1990.6666666666524</v>
          </cell>
          <cell r="D200">
            <v>0.1802</v>
          </cell>
        </row>
        <row r="201">
          <cell r="B201">
            <v>1990.7499999999857</v>
          </cell>
          <cell r="D201">
            <v>0.1908</v>
          </cell>
        </row>
        <row r="202">
          <cell r="B202">
            <v>1990.8333333333189</v>
          </cell>
          <cell r="D202">
            <v>0.20200000000000001</v>
          </cell>
        </row>
        <row r="203">
          <cell r="B203">
            <v>1990.9166666666522</v>
          </cell>
          <cell r="D203">
            <v>0.20739999999999997</v>
          </cell>
        </row>
        <row r="204">
          <cell r="B204">
            <v>1990.9999999999854</v>
          </cell>
          <cell r="D204">
            <v>0.19400000000000001</v>
          </cell>
        </row>
        <row r="205">
          <cell r="B205">
            <v>1991.0833333333187</v>
          </cell>
          <cell r="D205">
            <v>0.19860000000000003</v>
          </cell>
        </row>
        <row r="206">
          <cell r="B206">
            <v>1991.166666666652</v>
          </cell>
          <cell r="D206">
            <v>0.21640000000000001</v>
          </cell>
        </row>
        <row r="207">
          <cell r="B207">
            <v>1991.2499999999852</v>
          </cell>
          <cell r="D207">
            <v>0.22759999999999997</v>
          </cell>
        </row>
        <row r="208">
          <cell r="B208">
            <v>1991.3333333333185</v>
          </cell>
          <cell r="D208">
            <v>0.25900000000000001</v>
          </cell>
        </row>
        <row r="209">
          <cell r="B209">
            <v>1991.4166666666517</v>
          </cell>
          <cell r="D209">
            <v>0.27500000000000002</v>
          </cell>
        </row>
        <row r="210">
          <cell r="B210">
            <v>1991.499999999985</v>
          </cell>
          <cell r="D210">
            <v>0.27139999999999997</v>
          </cell>
        </row>
        <row r="211">
          <cell r="B211">
            <v>1991.5833333333183</v>
          </cell>
          <cell r="D211">
            <v>0.24300000000000002</v>
          </cell>
        </row>
        <row r="212">
          <cell r="B212">
            <v>1991.6666666666515</v>
          </cell>
          <cell r="D212">
            <v>0.2122</v>
          </cell>
        </row>
        <row r="213">
          <cell r="B213">
            <v>1991.7499999999848</v>
          </cell>
          <cell r="D213">
            <v>0.18859999999999999</v>
          </cell>
        </row>
        <row r="214">
          <cell r="B214">
            <v>1991.833333333318</v>
          </cell>
          <cell r="D214">
            <v>0.18079999999999999</v>
          </cell>
        </row>
        <row r="215">
          <cell r="B215">
            <v>1991.9166666666513</v>
          </cell>
          <cell r="D215">
            <v>0.19359999999999999</v>
          </cell>
        </row>
        <row r="216">
          <cell r="B216">
            <v>1991.9999999999845</v>
          </cell>
          <cell r="D216">
            <v>0.19719999999999999</v>
          </cell>
        </row>
        <row r="217">
          <cell r="B217">
            <v>1992.0833333333178</v>
          </cell>
          <cell r="D217">
            <v>0.21920000000000001</v>
          </cell>
        </row>
        <row r="218">
          <cell r="B218">
            <v>1992.1666666666511</v>
          </cell>
          <cell r="D218">
            <v>0.24159999999999998</v>
          </cell>
        </row>
        <row r="219">
          <cell r="B219">
            <v>1992.2499999999843</v>
          </cell>
          <cell r="D219">
            <v>0.24739999999999998</v>
          </cell>
        </row>
        <row r="220">
          <cell r="B220">
            <v>1992.3333333333176</v>
          </cell>
          <cell r="D220">
            <v>0.23199999999999998</v>
          </cell>
        </row>
        <row r="221">
          <cell r="B221">
            <v>1992.4166666666508</v>
          </cell>
          <cell r="D221">
            <v>0.2122</v>
          </cell>
        </row>
        <row r="222">
          <cell r="B222">
            <v>1992.4999999999841</v>
          </cell>
          <cell r="D222">
            <v>0.18060000000000001</v>
          </cell>
        </row>
        <row r="223">
          <cell r="B223">
            <v>1992.5833333333173</v>
          </cell>
          <cell r="D223">
            <v>0.12520000000000001</v>
          </cell>
        </row>
        <row r="224">
          <cell r="B224">
            <v>1992.6666666666506</v>
          </cell>
          <cell r="D224">
            <v>7.3800000000000004E-2</v>
          </cell>
        </row>
        <row r="225">
          <cell r="B225">
            <v>1992.7499999999839</v>
          </cell>
          <cell r="D225">
            <v>3.2999999999999995E-2</v>
          </cell>
        </row>
        <row r="226">
          <cell r="B226">
            <v>1992.8333333333171</v>
          </cell>
          <cell r="D226">
            <v>1.9400000000000004E-2</v>
          </cell>
        </row>
        <row r="227">
          <cell r="B227">
            <v>1992.9166666666504</v>
          </cell>
          <cell r="D227">
            <v>8.6E-3</v>
          </cell>
        </row>
        <row r="228">
          <cell r="B228">
            <v>1992.9999999999836</v>
          </cell>
          <cell r="D228">
            <v>2.2399999999999996E-2</v>
          </cell>
        </row>
        <row r="229">
          <cell r="B229">
            <v>1993.0833333333169</v>
          </cell>
          <cell r="D229">
            <v>5.7999999999999996E-2</v>
          </cell>
        </row>
        <row r="230">
          <cell r="B230">
            <v>1993.1666666666501</v>
          </cell>
          <cell r="D230">
            <v>0.11339999999999999</v>
          </cell>
        </row>
        <row r="231">
          <cell r="B231">
            <v>1993.2499999999834</v>
          </cell>
          <cell r="D231">
            <v>0.14760000000000001</v>
          </cell>
        </row>
        <row r="232">
          <cell r="B232">
            <v>1993.3333333333167</v>
          </cell>
          <cell r="D232">
            <v>0.1762</v>
          </cell>
        </row>
        <row r="233">
          <cell r="B233">
            <v>1993.4166666666499</v>
          </cell>
          <cell r="D233">
            <v>0.17460000000000001</v>
          </cell>
        </row>
        <row r="234">
          <cell r="B234">
            <v>1993.4999999999832</v>
          </cell>
          <cell r="D234">
            <v>0.17660000000000001</v>
          </cell>
        </row>
        <row r="235">
          <cell r="B235">
            <v>1993.5833333333164</v>
          </cell>
          <cell r="D235">
            <v>0.16140000000000002</v>
          </cell>
        </row>
        <row r="236">
          <cell r="B236">
            <v>1993.6666666666497</v>
          </cell>
          <cell r="D236">
            <v>0.17380000000000001</v>
          </cell>
        </row>
        <row r="237">
          <cell r="B237">
            <v>1993.7499999999829</v>
          </cell>
          <cell r="D237">
            <v>0.17660000000000001</v>
          </cell>
        </row>
        <row r="238">
          <cell r="B238">
            <v>1993.8333333333162</v>
          </cell>
          <cell r="D238">
            <v>0.19900000000000001</v>
          </cell>
        </row>
        <row r="239">
          <cell r="B239">
            <v>1993.9166666666495</v>
          </cell>
          <cell r="D239">
            <v>0.193</v>
          </cell>
        </row>
        <row r="240">
          <cell r="B240">
            <v>1993.9999999999827</v>
          </cell>
          <cell r="D240">
            <v>0.19060000000000002</v>
          </cell>
        </row>
        <row r="241">
          <cell r="B241">
            <v>1994.083333333316</v>
          </cell>
          <cell r="D241">
            <v>0.16660000000000003</v>
          </cell>
        </row>
        <row r="242">
          <cell r="B242">
            <v>1994.1666666666492</v>
          </cell>
          <cell r="D242">
            <v>0.16</v>
          </cell>
        </row>
        <row r="243">
          <cell r="B243">
            <v>1994.2499999999825</v>
          </cell>
          <cell r="D243">
            <v>0.1396</v>
          </cell>
        </row>
        <row r="244">
          <cell r="B244">
            <v>1994.3333333333157</v>
          </cell>
          <cell r="D244">
            <v>0.12640000000000001</v>
          </cell>
        </row>
        <row r="245">
          <cell r="B245">
            <v>1994.416666666649</v>
          </cell>
          <cell r="D245">
            <v>0.11220000000000001</v>
          </cell>
        </row>
        <row r="246">
          <cell r="B246">
            <v>1994.4999999999823</v>
          </cell>
          <cell r="D246">
            <v>0.1004</v>
          </cell>
        </row>
        <row r="247">
          <cell r="B247">
            <v>1994.5833333333155</v>
          </cell>
          <cell r="D247">
            <v>0.1206</v>
          </cell>
        </row>
        <row r="248">
          <cell r="B248">
            <v>1994.6666666666488</v>
          </cell>
          <cell r="D248">
            <v>0.1482</v>
          </cell>
        </row>
        <row r="249">
          <cell r="B249">
            <v>1994.749999999982</v>
          </cell>
          <cell r="D249">
            <v>0.18739999999999998</v>
          </cell>
        </row>
        <row r="250">
          <cell r="B250">
            <v>1994.8333333333153</v>
          </cell>
          <cell r="D250">
            <v>0.22939999999999999</v>
          </cell>
        </row>
        <row r="251">
          <cell r="B251">
            <v>1994.9166666666486</v>
          </cell>
          <cell r="D251">
            <v>0.28659999999999997</v>
          </cell>
        </row>
        <row r="252">
          <cell r="B252">
            <v>1994.9999999999818</v>
          </cell>
          <cell r="D252">
            <v>0.29859999999999998</v>
          </cell>
        </row>
        <row r="253">
          <cell r="B253">
            <v>1995.0833333333151</v>
          </cell>
          <cell r="D253">
            <v>0.3014</v>
          </cell>
        </row>
        <row r="254">
          <cell r="B254">
            <v>1995.1666666666483</v>
          </cell>
          <cell r="D254">
            <v>0.2994</v>
          </cell>
        </row>
        <row r="255">
          <cell r="B255">
            <v>1995.2499999999816</v>
          </cell>
          <cell r="D255">
            <v>0.31020000000000003</v>
          </cell>
        </row>
        <row r="256">
          <cell r="B256">
            <v>1995.3333333333148</v>
          </cell>
          <cell r="D256">
            <v>0.30940000000000001</v>
          </cell>
        </row>
        <row r="257">
          <cell r="B257">
            <v>1995.4166666666481</v>
          </cell>
          <cell r="D257">
            <v>0.29300000000000004</v>
          </cell>
        </row>
        <row r="258">
          <cell r="B258">
            <v>1995.4999999999814</v>
          </cell>
          <cell r="D258">
            <v>0.27260000000000001</v>
          </cell>
        </row>
        <row r="259">
          <cell r="B259">
            <v>1995.5833333333146</v>
          </cell>
          <cell r="D259">
            <v>0.24379999999999996</v>
          </cell>
        </row>
        <row r="260">
          <cell r="B260">
            <v>1995.6666666666479</v>
          </cell>
          <cell r="D260">
            <v>0.21200000000000002</v>
          </cell>
        </row>
        <row r="261">
          <cell r="B261">
            <v>1995.7499999999811</v>
          </cell>
          <cell r="D261">
            <v>0.16899999999999998</v>
          </cell>
        </row>
        <row r="262">
          <cell r="B262">
            <v>1995.8333333333144</v>
          </cell>
          <cell r="D262">
            <v>0.14380000000000001</v>
          </cell>
        </row>
        <row r="263">
          <cell r="B263">
            <v>1995.9166666666476</v>
          </cell>
          <cell r="D263">
            <v>0.14120000000000002</v>
          </cell>
        </row>
        <row r="264">
          <cell r="B264">
            <v>1995.9999999999809</v>
          </cell>
          <cell r="D264">
            <v>0.15560000000000002</v>
          </cell>
        </row>
        <row r="265">
          <cell r="B265">
            <v>1996.0833333333142</v>
          </cell>
          <cell r="D265">
            <v>0.15140000000000001</v>
          </cell>
        </row>
        <row r="266">
          <cell r="B266">
            <v>1996.1666666666474</v>
          </cell>
          <cell r="D266">
            <v>0.13919999999999999</v>
          </cell>
        </row>
        <row r="267">
          <cell r="B267">
            <v>1996.2499999999807</v>
          </cell>
          <cell r="D267">
            <v>0.1462</v>
          </cell>
        </row>
        <row r="268">
          <cell r="B268">
            <v>1996.3333333333139</v>
          </cell>
          <cell r="D268">
            <v>0.1578</v>
          </cell>
        </row>
        <row r="269">
          <cell r="B269">
            <v>1996.4166666666472</v>
          </cell>
          <cell r="D269">
            <v>0.158</v>
          </cell>
        </row>
        <row r="270">
          <cell r="B270">
            <v>1996.4999999999804</v>
          </cell>
          <cell r="D270">
            <v>0.16399999999999998</v>
          </cell>
        </row>
        <row r="271">
          <cell r="B271">
            <v>1996.5833333333137</v>
          </cell>
          <cell r="D271">
            <v>0.17799999999999999</v>
          </cell>
        </row>
        <row r="272">
          <cell r="B272">
            <v>1996.666666666647</v>
          </cell>
          <cell r="D272">
            <v>0.16320000000000001</v>
          </cell>
        </row>
        <row r="273">
          <cell r="B273">
            <v>1996.7499999999802</v>
          </cell>
          <cell r="D273">
            <v>0.13160000000000002</v>
          </cell>
        </row>
        <row r="274">
          <cell r="B274">
            <v>1996.8333333333135</v>
          </cell>
          <cell r="D274">
            <v>9.2799999999999994E-2</v>
          </cell>
        </row>
        <row r="275">
          <cell r="B275">
            <v>1996.9166666666467</v>
          </cell>
          <cell r="D275">
            <v>4.8800000000000003E-2</v>
          </cell>
        </row>
        <row r="276">
          <cell r="B276">
            <v>1996.99999999998</v>
          </cell>
          <cell r="D276">
            <v>2.8800000000000003E-2</v>
          </cell>
        </row>
        <row r="277">
          <cell r="B277">
            <v>1997.0833333333132</v>
          </cell>
          <cell r="D277">
            <v>3.8600000000000002E-2</v>
          </cell>
        </row>
        <row r="278">
          <cell r="B278">
            <v>1997.1666666666465</v>
          </cell>
          <cell r="D278">
            <v>8.14E-2</v>
          </cell>
        </row>
        <row r="279">
          <cell r="B279">
            <v>1997.2499999999798</v>
          </cell>
          <cell r="D279">
            <v>0.16040000000000001</v>
          </cell>
        </row>
        <row r="280">
          <cell r="B280">
            <v>1997.333333333313</v>
          </cell>
          <cell r="D280">
            <v>0.25440000000000002</v>
          </cell>
        </row>
        <row r="281">
          <cell r="B281">
            <v>1997.4166666666463</v>
          </cell>
          <cell r="D281">
            <v>0.34960000000000002</v>
          </cell>
        </row>
        <row r="282">
          <cell r="B282">
            <v>1997.4999999999795</v>
          </cell>
          <cell r="D282">
            <v>0.44719999999999993</v>
          </cell>
        </row>
        <row r="283">
          <cell r="B283">
            <v>1997.5833333333128</v>
          </cell>
          <cell r="D283">
            <v>0.54980000000000007</v>
          </cell>
        </row>
        <row r="284">
          <cell r="B284">
            <v>1997.6666666666461</v>
          </cell>
          <cell r="D284">
            <v>0.63959999999999995</v>
          </cell>
        </row>
        <row r="285">
          <cell r="B285">
            <v>1997.7499999999793</v>
          </cell>
          <cell r="D285">
            <v>0.73599999999999999</v>
          </cell>
        </row>
        <row r="286">
          <cell r="B286">
            <v>1997.8333333333126</v>
          </cell>
          <cell r="D286">
            <v>0.8054</v>
          </cell>
        </row>
        <row r="287">
          <cell r="B287">
            <v>1997.9166666666458</v>
          </cell>
          <cell r="D287">
            <v>0.86799999999999999</v>
          </cell>
        </row>
        <row r="288">
          <cell r="B288">
            <v>1997.9999999999791</v>
          </cell>
          <cell r="D288">
            <v>0.88239999999999996</v>
          </cell>
        </row>
        <row r="289">
          <cell r="B289">
            <v>1998.0833333333123</v>
          </cell>
          <cell r="D289">
            <v>0.86699999999999999</v>
          </cell>
        </row>
        <row r="290">
          <cell r="B290">
            <v>1998.1666666666456</v>
          </cell>
          <cell r="D290">
            <v>0.82539999999999991</v>
          </cell>
        </row>
        <row r="291">
          <cell r="B291">
            <v>1998.2499999999789</v>
          </cell>
          <cell r="D291">
            <v>0.76100000000000001</v>
          </cell>
        </row>
        <row r="292">
          <cell r="B292">
            <v>1998.3333333333121</v>
          </cell>
          <cell r="D292">
            <v>0.69199999999999995</v>
          </cell>
        </row>
        <row r="293">
          <cell r="B293">
            <v>1998.4166666666454</v>
          </cell>
          <cell r="D293">
            <v>0.61359999999999992</v>
          </cell>
        </row>
        <row r="294">
          <cell r="B294">
            <v>1998.4999999999786</v>
          </cell>
          <cell r="D294">
            <v>0.53139999999999998</v>
          </cell>
        </row>
        <row r="295">
          <cell r="B295">
            <v>1998.5833333333119</v>
          </cell>
          <cell r="D295">
            <v>0.44399999999999995</v>
          </cell>
        </row>
        <row r="296">
          <cell r="B296">
            <v>1998.6666666666451</v>
          </cell>
          <cell r="D296">
            <v>0.37719999999999998</v>
          </cell>
        </row>
        <row r="297">
          <cell r="B297">
            <v>1998.7499999999784</v>
          </cell>
          <cell r="D297">
            <v>0.29199999999999998</v>
          </cell>
        </row>
        <row r="298">
          <cell r="B298">
            <v>1998.8333333333117</v>
          </cell>
          <cell r="D298">
            <v>0.1946</v>
          </cell>
        </row>
        <row r="299">
          <cell r="B299">
            <v>1998.9166666666449</v>
          </cell>
          <cell r="D299">
            <v>0.12659999999999999</v>
          </cell>
        </row>
        <row r="300">
          <cell r="B300">
            <v>1998.9999999999782</v>
          </cell>
          <cell r="D300">
            <v>8.7599999999999983E-2</v>
          </cell>
        </row>
        <row r="301">
          <cell r="B301">
            <v>1999.0833333333114</v>
          </cell>
          <cell r="D301">
            <v>5.3000000000000005E-2</v>
          </cell>
        </row>
        <row r="302">
          <cell r="B302">
            <v>1999.1666666666447</v>
          </cell>
          <cell r="D302">
            <v>3.3199999999999993E-2</v>
          </cell>
        </row>
        <row r="303">
          <cell r="B303">
            <v>1999.2499999999779</v>
          </cell>
          <cell r="D303">
            <v>3.6199999999999996E-2</v>
          </cell>
        </row>
        <row r="304">
          <cell r="B304">
            <v>1999.3333333333112</v>
          </cell>
          <cell r="D304">
            <v>5.9399999999999994E-2</v>
          </cell>
        </row>
        <row r="305">
          <cell r="B305">
            <v>1999.4166666666445</v>
          </cell>
          <cell r="D305">
            <v>4.9399999999999999E-2</v>
          </cell>
        </row>
        <row r="306">
          <cell r="B306">
            <v>1999.4999999999777</v>
          </cell>
          <cell r="D306">
            <v>5.4600000000000003E-2</v>
          </cell>
        </row>
        <row r="307">
          <cell r="B307">
            <v>1999.583333333311</v>
          </cell>
          <cell r="D307">
            <v>5.0799999999999998E-2</v>
          </cell>
        </row>
        <row r="308">
          <cell r="B308">
            <v>1999.6666666666442</v>
          </cell>
          <cell r="D308">
            <v>4.2600000000000006E-2</v>
          </cell>
        </row>
        <row r="309">
          <cell r="B309">
            <v>1999.7499999999775</v>
          </cell>
          <cell r="D309">
            <v>2.5399999999999999E-2</v>
          </cell>
        </row>
        <row r="310">
          <cell r="B310">
            <v>1999.8333333333107</v>
          </cell>
          <cell r="D310">
            <v>1.72E-2</v>
          </cell>
        </row>
        <row r="311">
          <cell r="B311">
            <v>1999.916666666644</v>
          </cell>
          <cell r="D311">
            <v>8.7999999999999988E-3</v>
          </cell>
        </row>
        <row r="312">
          <cell r="B312">
            <v>1999.9999999999773</v>
          </cell>
          <cell r="D312">
            <v>1.7999999999999999E-2</v>
          </cell>
        </row>
        <row r="313">
          <cell r="B313">
            <v>2000.0833333333105</v>
          </cell>
          <cell r="D313">
            <v>4.6600000000000003E-2</v>
          </cell>
        </row>
        <row r="314">
          <cell r="B314">
            <v>2000.1666666666438</v>
          </cell>
          <cell r="D314">
            <v>5.9799999999999999E-2</v>
          </cell>
        </row>
        <row r="315">
          <cell r="B315">
            <v>2000.249999999977</v>
          </cell>
          <cell r="D315">
            <v>4.9200000000000001E-2</v>
          </cell>
        </row>
        <row r="316">
          <cell r="B316">
            <v>2000.3333333333103</v>
          </cell>
          <cell r="D316">
            <v>5.0799999999999998E-2</v>
          </cell>
        </row>
        <row r="317">
          <cell r="B317">
            <v>2000.4166666666436</v>
          </cell>
          <cell r="D317">
            <v>8.1600000000000006E-2</v>
          </cell>
        </row>
        <row r="318">
          <cell r="B318">
            <v>2000.4999999999768</v>
          </cell>
          <cell r="D318">
            <v>0.1086</v>
          </cell>
        </row>
        <row r="319">
          <cell r="B319">
            <v>2000.5833333333101</v>
          </cell>
          <cell r="D319">
            <v>0.12320000000000002</v>
          </cell>
        </row>
        <row r="320">
          <cell r="B320">
            <v>2000.6666666666433</v>
          </cell>
          <cell r="D320">
            <v>0.17779999999999999</v>
          </cell>
        </row>
        <row r="321">
          <cell r="B321">
            <v>2000.7499999999766</v>
          </cell>
          <cell r="D321">
            <v>0.17699999999999999</v>
          </cell>
        </row>
        <row r="322">
          <cell r="B322">
            <v>2000.8333333333098</v>
          </cell>
          <cell r="D322">
            <v>0.16060000000000002</v>
          </cell>
        </row>
        <row r="323">
          <cell r="B323">
            <v>2000.9166666666431</v>
          </cell>
          <cell r="D323">
            <v>0.13240000000000002</v>
          </cell>
        </row>
        <row r="324">
          <cell r="B324">
            <v>2000.9999999999764</v>
          </cell>
          <cell r="D324">
            <v>0.158</v>
          </cell>
        </row>
        <row r="325">
          <cell r="B325">
            <v>2001.0833333333096</v>
          </cell>
          <cell r="D325">
            <v>0.17479999999999998</v>
          </cell>
        </row>
        <row r="326">
          <cell r="B326">
            <v>2001.1666666666429</v>
          </cell>
          <cell r="D326">
            <v>0.23599999999999999</v>
          </cell>
        </row>
        <row r="327">
          <cell r="B327">
            <v>2001.2499999999761</v>
          </cell>
          <cell r="D327">
            <v>0.27100000000000002</v>
          </cell>
        </row>
        <row r="328">
          <cell r="B328">
            <v>2001.3333333333094</v>
          </cell>
          <cell r="D328">
            <v>0.31340000000000001</v>
          </cell>
        </row>
        <row r="329">
          <cell r="B329">
            <v>2001.4166666666426</v>
          </cell>
          <cell r="D329">
            <v>0.31540000000000001</v>
          </cell>
        </row>
        <row r="330">
          <cell r="B330">
            <v>2001.4999999999759</v>
          </cell>
          <cell r="D330">
            <v>0.31259999999999999</v>
          </cell>
        </row>
        <row r="331">
          <cell r="B331">
            <v>2001.5833333333092</v>
          </cell>
          <cell r="D331">
            <v>0.3054</v>
          </cell>
        </row>
        <row r="332">
          <cell r="B332">
            <v>2001.6666666666424</v>
          </cell>
          <cell r="D332">
            <v>0.2898</v>
          </cell>
        </row>
        <row r="333">
          <cell r="B333">
            <v>2001.7499999999757</v>
          </cell>
          <cell r="D333">
            <v>0.27579999999999999</v>
          </cell>
        </row>
        <row r="334">
          <cell r="B334">
            <v>2001.8333333333089</v>
          </cell>
          <cell r="D334">
            <v>0.27760000000000001</v>
          </cell>
        </row>
        <row r="335">
          <cell r="B335">
            <v>2001.9166666666422</v>
          </cell>
          <cell r="D335">
            <v>0.2712</v>
          </cell>
        </row>
        <row r="336">
          <cell r="B336">
            <v>2001.9999999999754</v>
          </cell>
          <cell r="D336">
            <v>0.29240000000000005</v>
          </cell>
        </row>
        <row r="337">
          <cell r="B337">
            <v>2002.0833333333087</v>
          </cell>
          <cell r="D337">
            <v>0.32839999999999997</v>
          </cell>
        </row>
        <row r="338">
          <cell r="B338">
            <v>2002.166666666642</v>
          </cell>
          <cell r="D338">
            <v>0.37340000000000001</v>
          </cell>
        </row>
        <row r="339">
          <cell r="B339">
            <v>2002.2499999999752</v>
          </cell>
          <cell r="D339">
            <v>0.41079999999999994</v>
          </cell>
        </row>
        <row r="340">
          <cell r="B340">
            <v>2002.3333333333085</v>
          </cell>
          <cell r="D340">
            <v>0.43819999999999998</v>
          </cell>
        </row>
        <row r="341">
          <cell r="B341">
            <v>2002.4166666666417</v>
          </cell>
          <cell r="D341">
            <v>0.43320000000000008</v>
          </cell>
        </row>
        <row r="342">
          <cell r="B342">
            <v>2002.499999999975</v>
          </cell>
          <cell r="D342">
            <v>0.42140000000000005</v>
          </cell>
        </row>
        <row r="343">
          <cell r="B343">
            <v>2002.5833333333082</v>
          </cell>
          <cell r="D343">
            <v>0.42960000000000004</v>
          </cell>
        </row>
        <row r="344">
          <cell r="B344">
            <v>2002.6666666666415</v>
          </cell>
          <cell r="D344">
            <v>0.42319999999999991</v>
          </cell>
        </row>
        <row r="345">
          <cell r="B345">
            <v>2002.7499999999748</v>
          </cell>
          <cell r="D345">
            <v>0.47519999999999996</v>
          </cell>
        </row>
        <row r="346">
          <cell r="B346">
            <v>2002.833333333308</v>
          </cell>
          <cell r="D346">
            <v>0.51240000000000008</v>
          </cell>
        </row>
        <row r="347">
          <cell r="B347">
            <v>2002.9166666666413</v>
          </cell>
          <cell r="D347">
            <v>0.54459999999999997</v>
          </cell>
        </row>
        <row r="348">
          <cell r="B348">
            <v>2002.9999999999745</v>
          </cell>
          <cell r="D348">
            <v>0.54900000000000004</v>
          </cell>
        </row>
        <row r="349">
          <cell r="B349">
            <v>2003.0833333333078</v>
          </cell>
          <cell r="D349">
            <v>0.54339999999999988</v>
          </cell>
        </row>
        <row r="350">
          <cell r="B350">
            <v>2003.166666666641</v>
          </cell>
          <cell r="D350">
            <v>0.46939999999999998</v>
          </cell>
        </row>
        <row r="351">
          <cell r="B351">
            <v>2003.2499999999743</v>
          </cell>
          <cell r="D351">
            <v>0.43059999999999998</v>
          </cell>
        </row>
        <row r="352">
          <cell r="B352">
            <v>2003.3333333333076</v>
          </cell>
          <cell r="D352">
            <v>0.41399999999999998</v>
          </cell>
        </row>
        <row r="353">
          <cell r="B353">
            <v>2003.4166666666408</v>
          </cell>
          <cell r="D353">
            <v>0.41059999999999997</v>
          </cell>
        </row>
        <row r="354">
          <cell r="B354">
            <v>2003.4999999999741</v>
          </cell>
          <cell r="D354">
            <v>0.42160000000000003</v>
          </cell>
        </row>
        <row r="355">
          <cell r="B355">
            <v>2003.5833333333073</v>
          </cell>
          <cell r="D355">
            <v>0.47420000000000001</v>
          </cell>
        </row>
        <row r="356">
          <cell r="B356">
            <v>2003.6666666666406</v>
          </cell>
          <cell r="D356">
            <v>0.499</v>
          </cell>
        </row>
        <row r="357">
          <cell r="B357">
            <v>2003.7499999999739</v>
          </cell>
          <cell r="D357">
            <v>0.50080000000000002</v>
          </cell>
        </row>
        <row r="358">
          <cell r="B358">
            <v>2003.8333333333071</v>
          </cell>
          <cell r="D358">
            <v>0.50359999999999994</v>
          </cell>
        </row>
        <row r="359">
          <cell r="B359">
            <v>2003.9166666666404</v>
          </cell>
          <cell r="D359">
            <v>0.49280000000000007</v>
          </cell>
        </row>
        <row r="360">
          <cell r="B360">
            <v>2003.9999999999736</v>
          </cell>
          <cell r="D360">
            <v>0.44539999999999996</v>
          </cell>
        </row>
        <row r="361">
          <cell r="B361">
            <v>2004.0833333333069</v>
          </cell>
          <cell r="D361">
            <v>0.41980000000000006</v>
          </cell>
        </row>
        <row r="362">
          <cell r="B362">
            <v>2004.1666666666401</v>
          </cell>
          <cell r="D362">
            <v>0.37340000000000001</v>
          </cell>
        </row>
        <row r="363">
          <cell r="B363">
            <v>2004.2499999999734</v>
          </cell>
          <cell r="D363">
            <v>0.3054</v>
          </cell>
        </row>
        <row r="364">
          <cell r="B364">
            <v>2004.3333333333067</v>
          </cell>
          <cell r="D364">
            <v>0.26119999999999999</v>
          </cell>
        </row>
        <row r="365">
          <cell r="B365">
            <v>2004.4166666666399</v>
          </cell>
          <cell r="D365">
            <v>0.25839999999999996</v>
          </cell>
        </row>
        <row r="366">
          <cell r="B366">
            <v>2004.4999999999732</v>
          </cell>
          <cell r="D366">
            <v>0.2772</v>
          </cell>
        </row>
        <row r="367">
          <cell r="B367">
            <v>2004.5833333333064</v>
          </cell>
          <cell r="D367">
            <v>0.3236</v>
          </cell>
        </row>
        <row r="368">
          <cell r="B368">
            <v>2004.6666666666397</v>
          </cell>
          <cell r="D368">
            <v>0.38499999999999995</v>
          </cell>
        </row>
        <row r="369">
          <cell r="B369">
            <v>2004.7499999999729</v>
          </cell>
          <cell r="D369">
            <v>0.45120000000000005</v>
          </cell>
        </row>
        <row r="370">
          <cell r="B370">
            <v>2004.8333333333062</v>
          </cell>
          <cell r="D370">
            <v>0.50040000000000007</v>
          </cell>
        </row>
        <row r="371">
          <cell r="B371">
            <v>2004.9166666666395</v>
          </cell>
          <cell r="D371">
            <v>0.49220000000000008</v>
          </cell>
        </row>
        <row r="372">
          <cell r="B372">
            <v>2004.9999999999727</v>
          </cell>
          <cell r="D372">
            <v>0.51400000000000001</v>
          </cell>
        </row>
        <row r="373">
          <cell r="B373">
            <v>2005.083333333306</v>
          </cell>
          <cell r="D373">
            <v>0.50780000000000003</v>
          </cell>
        </row>
        <row r="374">
          <cell r="B374">
            <v>2005.1666666666392</v>
          </cell>
          <cell r="D374">
            <v>0.49640000000000006</v>
          </cell>
        </row>
        <row r="375">
          <cell r="B375">
            <v>2005.2499999999725</v>
          </cell>
          <cell r="D375">
            <v>0.47339999999999999</v>
          </cell>
        </row>
        <row r="376">
          <cell r="B376">
            <v>2005.3333333333057</v>
          </cell>
          <cell r="D376">
            <v>0.46279999999999999</v>
          </cell>
        </row>
        <row r="377">
          <cell r="B377">
            <v>2005.416666666639</v>
          </cell>
          <cell r="D377">
            <v>0.43420000000000003</v>
          </cell>
        </row>
        <row r="378">
          <cell r="B378">
            <v>2005.4999999999723</v>
          </cell>
          <cell r="D378">
            <v>0.41019999999999995</v>
          </cell>
        </row>
        <row r="379">
          <cell r="B379">
            <v>2005.5833333333055</v>
          </cell>
          <cell r="D379">
            <v>0.374</v>
          </cell>
        </row>
        <row r="380">
          <cell r="B380">
            <v>2005.6666666666388</v>
          </cell>
          <cell r="D380">
            <v>0.34439999999999998</v>
          </cell>
        </row>
        <row r="381">
          <cell r="B381">
            <v>2005.749999999972</v>
          </cell>
          <cell r="D381">
            <v>0.32080000000000003</v>
          </cell>
        </row>
        <row r="382">
          <cell r="B382">
            <v>2005.8333333333053</v>
          </cell>
          <cell r="D382">
            <v>0.28559999999999997</v>
          </cell>
        </row>
        <row r="383">
          <cell r="B383">
            <v>2005.9166666666385</v>
          </cell>
          <cell r="D383">
            <v>0.28139999999999998</v>
          </cell>
        </row>
        <row r="384">
          <cell r="B384">
            <v>2005.9999999999718</v>
          </cell>
          <cell r="D384">
            <v>0.26500000000000001</v>
          </cell>
        </row>
        <row r="385">
          <cell r="B385">
            <v>2006.0833333333051</v>
          </cell>
          <cell r="D385">
            <v>0.26100000000000001</v>
          </cell>
        </row>
        <row r="386">
          <cell r="B386">
            <v>2006.1666666666383</v>
          </cell>
          <cell r="D386">
            <v>0.28219999999999995</v>
          </cell>
        </row>
        <row r="387">
          <cell r="B387">
            <v>2006.2499999999716</v>
          </cell>
          <cell r="D387">
            <v>0.30759999999999998</v>
          </cell>
        </row>
        <row r="388">
          <cell r="B388">
            <v>2006.3333333333048</v>
          </cell>
          <cell r="D388">
            <v>0.30479999999999996</v>
          </cell>
        </row>
        <row r="389">
          <cell r="B389">
            <v>2006.4166666666381</v>
          </cell>
          <cell r="D389">
            <v>0.34599999999999997</v>
          </cell>
        </row>
        <row r="390">
          <cell r="B390">
            <v>2006.4999999999714</v>
          </cell>
          <cell r="D390">
            <v>0.38639999999999997</v>
          </cell>
        </row>
        <row r="391">
          <cell r="B391">
            <v>2006.5833333333046</v>
          </cell>
          <cell r="D391">
            <v>0.42199999999999999</v>
          </cell>
        </row>
        <row r="392">
          <cell r="B392">
            <v>2006.6666666666379</v>
          </cell>
          <cell r="D392">
            <v>0.46299999999999997</v>
          </cell>
        </row>
        <row r="393">
          <cell r="B393">
            <v>2006.7499999999711</v>
          </cell>
          <cell r="D393">
            <v>0.53159999999999996</v>
          </cell>
        </row>
        <row r="394">
          <cell r="B394">
            <v>2006.8333333333044</v>
          </cell>
          <cell r="D394">
            <v>0.56040000000000001</v>
          </cell>
        </row>
        <row r="395">
          <cell r="B395">
            <v>2006.9166666666376</v>
          </cell>
          <cell r="D395">
            <v>0.57099999999999995</v>
          </cell>
        </row>
        <row r="396">
          <cell r="B396">
            <v>2006.9999999999709</v>
          </cell>
          <cell r="D396">
            <v>0.52939999999999998</v>
          </cell>
        </row>
        <row r="397">
          <cell r="B397">
            <v>2007.0833333333042</v>
          </cell>
          <cell r="D397">
            <v>0.48579999999999995</v>
          </cell>
        </row>
        <row r="398">
          <cell r="B398">
            <v>2007.1666666666374</v>
          </cell>
          <cell r="D398">
            <v>0.41220000000000001</v>
          </cell>
        </row>
        <row r="399">
          <cell r="B399">
            <v>2007.2499999999707</v>
          </cell>
          <cell r="D399">
            <v>0.37119999999999997</v>
          </cell>
        </row>
        <row r="400">
          <cell r="B400">
            <v>2007.3333333333039</v>
          </cell>
          <cell r="D400">
            <v>0.33160000000000001</v>
          </cell>
        </row>
        <row r="401">
          <cell r="B401">
            <v>2007.4166666666372</v>
          </cell>
          <cell r="D401">
            <v>0.31459999999999999</v>
          </cell>
        </row>
        <row r="402">
          <cell r="B402">
            <v>2007.4999999999704</v>
          </cell>
          <cell r="D402">
            <v>0.27939999999999998</v>
          </cell>
        </row>
        <row r="403">
          <cell r="B403">
            <v>2007.5833333333037</v>
          </cell>
          <cell r="D403">
            <v>0.24660000000000001</v>
          </cell>
        </row>
        <row r="404">
          <cell r="B404">
            <v>2007.666666666637</v>
          </cell>
          <cell r="D404">
            <v>0.17019999999999999</v>
          </cell>
        </row>
        <row r="405">
          <cell r="B405">
            <v>2007.7499999999702</v>
          </cell>
          <cell r="D405">
            <v>0.10640000000000001</v>
          </cell>
        </row>
        <row r="406">
          <cell r="B406">
            <v>2007.8333333333035</v>
          </cell>
          <cell r="D406">
            <v>5.3799999999999994E-2</v>
          </cell>
        </row>
        <row r="407">
          <cell r="B407">
            <v>2007.9166666666367</v>
          </cell>
          <cell r="D407">
            <v>1.3799999999999998E-2</v>
          </cell>
        </row>
        <row r="408">
          <cell r="B408">
            <v>2007.99999999997</v>
          </cell>
          <cell r="D408">
            <v>-2.8000000000000013E-3</v>
          </cell>
        </row>
        <row r="409">
          <cell r="B409">
            <v>2008.0833333333032</v>
          </cell>
          <cell r="D409">
            <v>6.6E-3</v>
          </cell>
        </row>
        <row r="410">
          <cell r="B410">
            <v>2008.1666666666365</v>
          </cell>
          <cell r="D410">
            <v>2.12E-2</v>
          </cell>
        </row>
        <row r="411">
          <cell r="B411">
            <v>2008.2499999999698</v>
          </cell>
          <cell r="D411">
            <v>4.9200000000000001E-2</v>
          </cell>
        </row>
        <row r="412">
          <cell r="B412">
            <v>2008.333333333303</v>
          </cell>
          <cell r="D412">
            <v>0.10100000000000001</v>
          </cell>
        </row>
        <row r="413">
          <cell r="B413">
            <v>2008.4166666666363</v>
          </cell>
          <cell r="D413">
            <v>0.1618</v>
          </cell>
        </row>
        <row r="414">
          <cell r="B414">
            <v>2008.4999999999695</v>
          </cell>
          <cell r="D414">
            <v>0.23620000000000002</v>
          </cell>
        </row>
        <row r="415">
          <cell r="B415">
            <v>2008.5833333333028</v>
          </cell>
          <cell r="D415">
            <v>0.29299999999999998</v>
          </cell>
        </row>
        <row r="416">
          <cell r="B416">
            <v>2008.666666666636</v>
          </cell>
          <cell r="D416">
            <v>0.3236</v>
          </cell>
        </row>
        <row r="417">
          <cell r="B417">
            <v>2008.7499999999693</v>
          </cell>
          <cell r="D417">
            <v>0.31779999999999997</v>
          </cell>
        </row>
        <row r="418">
          <cell r="B418">
            <v>2008.8333333333026</v>
          </cell>
          <cell r="D418">
            <v>0.31019999999999998</v>
          </cell>
        </row>
        <row r="419">
          <cell r="B419">
            <v>2008.9166666666358</v>
          </cell>
          <cell r="D419">
            <v>0.26339999999999997</v>
          </cell>
        </row>
        <row r="420">
          <cell r="B420">
            <v>2008.9999999999691</v>
          </cell>
          <cell r="D420">
            <v>0.23779999999999996</v>
          </cell>
        </row>
        <row r="421">
          <cell r="B421">
            <v>2009.0833333333023</v>
          </cell>
          <cell r="D421">
            <v>0.25419999999999998</v>
          </cell>
        </row>
        <row r="422">
          <cell r="B422">
            <v>2009.1666666666356</v>
          </cell>
          <cell r="D422">
            <v>0.30839999999999995</v>
          </cell>
        </row>
        <row r="423">
          <cell r="B423">
            <v>2009.2499999999688</v>
          </cell>
          <cell r="D423">
            <v>0.36859999999999998</v>
          </cell>
        </row>
        <row r="424">
          <cell r="B424">
            <v>2009.3333333333021</v>
          </cell>
          <cell r="D424">
            <v>0.45099999999999996</v>
          </cell>
        </row>
        <row r="425">
          <cell r="B425">
            <v>2009.4166666666354</v>
          </cell>
          <cell r="D425">
            <v>0.5292</v>
          </cell>
        </row>
        <row r="426">
          <cell r="B426">
            <v>2009.4999999999686</v>
          </cell>
          <cell r="D426">
            <v>0.56279999999999997</v>
          </cell>
        </row>
        <row r="427">
          <cell r="B427">
            <v>2009.5833333333019</v>
          </cell>
          <cell r="D427">
            <v>0.58860000000000001</v>
          </cell>
        </row>
        <row r="428">
          <cell r="B428">
            <v>2009.6666666666351</v>
          </cell>
          <cell r="D428">
            <v>0.59320000000000006</v>
          </cell>
        </row>
        <row r="429">
          <cell r="B429">
            <v>2009.7499999999684</v>
          </cell>
          <cell r="D429">
            <v>0.61519999999999997</v>
          </cell>
        </row>
        <row r="430">
          <cell r="B430">
            <v>2009.8333333333017</v>
          </cell>
          <cell r="D430">
            <v>0.62479999999999991</v>
          </cell>
        </row>
        <row r="431">
          <cell r="B431">
            <v>2009.9166666666349</v>
          </cell>
          <cell r="D431">
            <v>0.67000000000000015</v>
          </cell>
        </row>
        <row r="432">
          <cell r="B432">
            <v>2009.9999999999682</v>
          </cell>
          <cell r="D432">
            <v>0.68940000000000001</v>
          </cell>
        </row>
        <row r="433">
          <cell r="B433">
            <v>2010.0833333333014</v>
          </cell>
          <cell r="D433">
            <v>0.71920000000000006</v>
          </cell>
        </row>
        <row r="434">
          <cell r="B434">
            <v>2010.1666666666347</v>
          </cell>
          <cell r="D434">
            <v>0.71120000000000005</v>
          </cell>
        </row>
        <row r="435">
          <cell r="B435">
            <v>2010.2499999999679</v>
          </cell>
          <cell r="D435">
            <v>0.69220000000000004</v>
          </cell>
        </row>
        <row r="436">
          <cell r="B436">
            <v>2010.3333333333012</v>
          </cell>
          <cell r="D436">
            <v>0.63659999999999994</v>
          </cell>
        </row>
        <row r="437">
          <cell r="B437">
            <v>2010.4166666666345</v>
          </cell>
          <cell r="D437">
            <v>0.5534</v>
          </cell>
        </row>
        <row r="438">
          <cell r="B438">
            <v>2010.4999999999677</v>
          </cell>
          <cell r="D438">
            <v>0.43520000000000003</v>
          </cell>
        </row>
        <row r="439">
          <cell r="B439">
            <v>2010.583333333301</v>
          </cell>
          <cell r="D439">
            <v>0.33679999999999993</v>
          </cell>
        </row>
        <row r="440">
          <cell r="B440">
            <v>2010.6666666666342</v>
          </cell>
          <cell r="D440">
            <v>0.24619999999999997</v>
          </cell>
        </row>
        <row r="441">
          <cell r="B441">
            <v>2010.7499999999675</v>
          </cell>
          <cell r="D441">
            <v>0.18139999999999998</v>
          </cell>
        </row>
        <row r="442">
          <cell r="B442">
            <v>2010.8333333333007</v>
          </cell>
          <cell r="D442">
            <v>0.12759999999999999</v>
          </cell>
        </row>
        <row r="443">
          <cell r="B443">
            <v>2010.916666666634</v>
          </cell>
          <cell r="D443">
            <v>0.11699999999999999</v>
          </cell>
        </row>
        <row r="444">
          <cell r="B444">
            <v>2010.9999999999673</v>
          </cell>
          <cell r="D444">
            <v>0.1028</v>
          </cell>
        </row>
        <row r="445">
          <cell r="B445">
            <v>2011.0833333333005</v>
          </cell>
          <cell r="D445">
            <v>0.1028</v>
          </cell>
        </row>
        <row r="446">
          <cell r="B446">
            <v>2011.1666666666338</v>
          </cell>
          <cell r="D446">
            <v>0.1096</v>
          </cell>
        </row>
        <row r="447">
          <cell r="B447">
            <v>2011.249999999967</v>
          </cell>
          <cell r="D447">
            <v>0.15060000000000001</v>
          </cell>
        </row>
        <row r="448">
          <cell r="B448">
            <v>2011.3333333333003</v>
          </cell>
          <cell r="D448">
            <v>0.17560000000000001</v>
          </cell>
        </row>
        <row r="449">
          <cell r="B449">
            <v>2011.4166666666335</v>
          </cell>
          <cell r="D449">
            <v>0.19939999999999999</v>
          </cell>
        </row>
        <row r="450">
          <cell r="B450">
            <v>2011.4999999999668</v>
          </cell>
          <cell r="D450">
            <v>0.1978</v>
          </cell>
        </row>
        <row r="451">
          <cell r="B451">
            <v>2011.5833333333001</v>
          </cell>
          <cell r="D451">
            <v>0.17739999999999997</v>
          </cell>
        </row>
        <row r="452">
          <cell r="B452">
            <v>2011.6666666666333</v>
          </cell>
          <cell r="D452">
            <v>0.15279999999999999</v>
          </cell>
        </row>
        <row r="453">
          <cell r="B453">
            <v>2011.7499999999666</v>
          </cell>
          <cell r="D453">
            <v>0.11979999999999999</v>
          </cell>
        </row>
        <row r="454">
          <cell r="B454">
            <v>2011.8333333332998</v>
          </cell>
          <cell r="D454">
            <v>9.5000000000000001E-2</v>
          </cell>
        </row>
        <row r="455">
          <cell r="B455">
            <v>2011.9166666666331</v>
          </cell>
          <cell r="D455">
            <v>0.1022</v>
          </cell>
        </row>
        <row r="456">
          <cell r="B456">
            <v>2011.9999999999663</v>
          </cell>
          <cell r="D456">
            <v>0.10739999999999998</v>
          </cell>
        </row>
        <row r="457">
          <cell r="B457">
            <v>2012.0833333332996</v>
          </cell>
          <cell r="D457">
            <v>0.14179999999999998</v>
          </cell>
        </row>
        <row r="458">
          <cell r="B458">
            <v>2012.1666666666329</v>
          </cell>
          <cell r="D458">
            <v>0.18479999999999999</v>
          </cell>
        </row>
        <row r="459">
          <cell r="B459">
            <v>2012.2499999999661</v>
          </cell>
          <cell r="D459">
            <v>0.21160000000000001</v>
          </cell>
        </row>
        <row r="460">
          <cell r="B460">
            <v>2012.3333333332994</v>
          </cell>
          <cell r="D460">
            <v>0.22939999999999999</v>
          </cell>
        </row>
        <row r="461">
          <cell r="B461">
            <v>2012.4166666666326</v>
          </cell>
          <cell r="D461">
            <v>0.2646</v>
          </cell>
        </row>
        <row r="462">
          <cell r="B462">
            <v>2012.4999999999659</v>
          </cell>
          <cell r="D462">
            <v>0.28759999999999997</v>
          </cell>
        </row>
        <row r="463">
          <cell r="B463">
            <v>2012.5833333332992</v>
          </cell>
          <cell r="D463">
            <v>0.31340000000000001</v>
          </cell>
        </row>
        <row r="464">
          <cell r="B464">
            <v>2012.6666666666324</v>
          </cell>
          <cell r="D464">
            <v>0.36159999999999998</v>
          </cell>
        </row>
        <row r="465">
          <cell r="B465">
            <v>2012.7499999999657</v>
          </cell>
          <cell r="D465">
            <v>0.39439999999999997</v>
          </cell>
        </row>
        <row r="466">
          <cell r="B466">
            <v>2012.8333333332989</v>
          </cell>
          <cell r="D466">
            <v>0.40439999999999998</v>
          </cell>
        </row>
        <row r="467">
          <cell r="B467">
            <v>2012.9166666666322</v>
          </cell>
          <cell r="D467">
            <v>0.39840000000000003</v>
          </cell>
        </row>
        <row r="468">
          <cell r="B468">
            <v>2012.9999999999654</v>
          </cell>
          <cell r="D468">
            <v>0.37760000000000005</v>
          </cell>
        </row>
        <row r="469">
          <cell r="B469">
            <v>2013.0833333332987</v>
          </cell>
          <cell r="D469">
            <v>0.36059999999999998</v>
          </cell>
        </row>
        <row r="470">
          <cell r="B470">
            <v>2013.166666666632</v>
          </cell>
          <cell r="D470">
            <v>0.35560000000000003</v>
          </cell>
        </row>
        <row r="471">
          <cell r="B471">
            <v>2013.2499999999652</v>
          </cell>
          <cell r="D471">
            <v>0.33160000000000001</v>
          </cell>
        </row>
        <row r="472">
          <cell r="B472">
            <v>2013.3333333332985</v>
          </cell>
          <cell r="D472">
            <v>0.308</v>
          </cell>
        </row>
        <row r="473">
          <cell r="B473">
            <v>2013.4166666666317</v>
          </cell>
          <cell r="D473">
            <v>0.30480000000000002</v>
          </cell>
        </row>
        <row r="474">
          <cell r="B474">
            <v>2013.499999999965</v>
          </cell>
          <cell r="D474">
            <v>0.30179999999999996</v>
          </cell>
        </row>
        <row r="475">
          <cell r="B475">
            <v>2013.5833333332982</v>
          </cell>
          <cell r="D475">
            <v>0.2928</v>
          </cell>
        </row>
        <row r="476">
          <cell r="B476">
            <v>2013.6666666666315</v>
          </cell>
          <cell r="D476">
            <v>0.3296</v>
          </cell>
        </row>
        <row r="477">
          <cell r="B477">
            <v>2013.7499999999648</v>
          </cell>
          <cell r="D477">
            <v>0.35540000000000005</v>
          </cell>
        </row>
        <row r="478">
          <cell r="B478">
            <v>2013.833333333298</v>
          </cell>
          <cell r="D478">
            <v>0.35759999999999997</v>
          </cell>
        </row>
        <row r="479">
          <cell r="B479">
            <v>2013.9166666666313</v>
          </cell>
          <cell r="D479">
            <v>0.33239999999999997</v>
          </cell>
        </row>
        <row r="480">
          <cell r="B480">
            <v>2013.9999999999645</v>
          </cell>
          <cell r="D480">
            <v>0.31739999999999996</v>
          </cell>
        </row>
        <row r="481">
          <cell r="B481">
            <v>2014.0833333332978</v>
          </cell>
          <cell r="D481">
            <v>0.31820000000000004</v>
          </cell>
        </row>
        <row r="482">
          <cell r="B482">
            <v>2014.166666666631</v>
          </cell>
          <cell r="D482">
            <v>0.35340000000000005</v>
          </cell>
        </row>
        <row r="483">
          <cell r="B483">
            <v>2014.2499999999643</v>
          </cell>
          <cell r="D483">
            <v>0.41139999999999999</v>
          </cell>
        </row>
        <row r="484">
          <cell r="B484">
            <v>2014.3333333332976</v>
          </cell>
          <cell r="D484">
            <v>0.45380000000000004</v>
          </cell>
        </row>
        <row r="485">
          <cell r="B485">
            <v>2014.4166666666308</v>
          </cell>
          <cell r="D485">
            <v>0.50020000000000009</v>
          </cell>
        </row>
        <row r="486">
          <cell r="B486">
            <v>2014.4999999999641</v>
          </cell>
          <cell r="D486">
            <v>0.51480000000000004</v>
          </cell>
        </row>
        <row r="487">
          <cell r="B487">
            <v>2014.5833333332973</v>
          </cell>
          <cell r="D487">
            <v>0.51019999999999999</v>
          </cell>
        </row>
        <row r="488">
          <cell r="B488">
            <v>2014.6666666666306</v>
          </cell>
          <cell r="D488">
            <v>0.50119999999999998</v>
          </cell>
        </row>
        <row r="489">
          <cell r="B489">
            <v>2014.7499999999638</v>
          </cell>
          <cell r="D489">
            <v>0.52080000000000004</v>
          </cell>
        </row>
        <row r="490">
          <cell r="B490">
            <v>2014.8333333332971</v>
          </cell>
          <cell r="D490">
            <v>0.5222</v>
          </cell>
        </row>
        <row r="491">
          <cell r="B491">
            <v>2014.9166666666304</v>
          </cell>
          <cell r="D491">
            <v>0.52099999999999991</v>
          </cell>
        </row>
        <row r="492">
          <cell r="B492">
            <v>2014.9999999999636</v>
          </cell>
          <cell r="D492">
            <v>0.51</v>
          </cell>
        </row>
        <row r="493">
          <cell r="B493">
            <v>2015.0833333332969</v>
          </cell>
          <cell r="D493">
            <v>0.51700000000000002</v>
          </cell>
        </row>
        <row r="494">
          <cell r="B494">
            <v>2015.1666666666301</v>
          </cell>
          <cell r="D494">
            <v>0.53520000000000001</v>
          </cell>
        </row>
        <row r="495">
          <cell r="B495">
            <v>2015.2499999999634</v>
          </cell>
          <cell r="D495">
            <v>0.56500000000000006</v>
          </cell>
        </row>
        <row r="496">
          <cell r="B496">
            <v>2015.3333333332967</v>
          </cell>
          <cell r="D496">
            <v>0.623</v>
          </cell>
        </row>
        <row r="497">
          <cell r="B497">
            <v>2015.4166666666299</v>
          </cell>
          <cell r="D497">
            <v>0.67699999999999994</v>
          </cell>
        </row>
        <row r="498">
          <cell r="B498">
            <v>2015.4999999999632</v>
          </cell>
          <cell r="D498">
            <v>0.73599999999999999</v>
          </cell>
        </row>
        <row r="499">
          <cell r="B499">
            <v>2015.5833333332964</v>
          </cell>
          <cell r="D499">
            <v>0.78639999999999999</v>
          </cell>
        </row>
        <row r="500">
          <cell r="B500">
            <v>2015.6666666666297</v>
          </cell>
          <cell r="D500">
            <v>0.85220000000000007</v>
          </cell>
        </row>
        <row r="501">
          <cell r="B501">
            <v>2015.7499999999629</v>
          </cell>
          <cell r="D501">
            <v>0.91179999999999983</v>
          </cell>
        </row>
        <row r="502">
          <cell r="B502">
            <v>2015.8333333332962</v>
          </cell>
          <cell r="D502">
            <v>0.98960000000000004</v>
          </cell>
        </row>
        <row r="503">
          <cell r="B503">
            <v>2015.9166666666295</v>
          </cell>
          <cell r="D503">
            <v>0.99039999999999995</v>
          </cell>
        </row>
        <row r="504">
          <cell r="B504">
            <v>2015.9999999999627</v>
          </cell>
          <cell r="D504">
            <v>1.0025999999999999</v>
          </cell>
        </row>
        <row r="505">
          <cell r="B505">
            <v>2016.083333333296</v>
          </cell>
          <cell r="D505">
            <v>0.97100000000000009</v>
          </cell>
        </row>
        <row r="506">
          <cell r="B506">
            <v>2016.1666666666292</v>
          </cell>
          <cell r="D506">
            <v>0.90779999999999994</v>
          </cell>
        </row>
        <row r="507">
          <cell r="B507">
            <v>2016.2499999999625</v>
          </cell>
          <cell r="D507">
            <v>0.8286</v>
          </cell>
        </row>
        <row r="508">
          <cell r="B508">
            <v>2016.3333333332957</v>
          </cell>
          <cell r="D508">
            <v>0.77520000000000011</v>
          </cell>
        </row>
        <row r="509">
          <cell r="B509">
            <v>2016.416666666629</v>
          </cell>
          <cell r="D509">
            <v>0.70079999999999987</v>
          </cell>
        </row>
        <row r="510">
          <cell r="B510">
            <v>2016.4999999999623</v>
          </cell>
          <cell r="D510">
            <v>0.63759999999999994</v>
          </cell>
        </row>
        <row r="511">
          <cell r="B511">
            <v>2016.5833333332955</v>
          </cell>
          <cell r="D511">
            <v>0.59759999999999991</v>
          </cell>
        </row>
        <row r="512">
          <cell r="B512">
            <v>2016.6666666666288</v>
          </cell>
          <cell r="D512">
            <v>0.55420000000000003</v>
          </cell>
        </row>
        <row r="513">
          <cell r="B513">
            <v>2016.749999999962</v>
          </cell>
          <cell r="D513">
            <v>0.52560000000000007</v>
          </cell>
        </row>
        <row r="514">
          <cell r="B514">
            <v>2016.8333333332953</v>
          </cell>
          <cell r="D514">
            <v>0.49759999999999999</v>
          </cell>
        </row>
        <row r="515">
          <cell r="B515">
            <v>2016.9166666666285</v>
          </cell>
          <cell r="D515">
            <v>0.48120000000000002</v>
          </cell>
        </row>
        <row r="516">
          <cell r="B516">
            <v>2016.9999999999618</v>
          </cell>
          <cell r="D516">
            <v>0.47099999999999997</v>
          </cell>
        </row>
        <row r="517">
          <cell r="B517">
            <v>2017.0833333332951</v>
          </cell>
          <cell r="D517">
            <v>0.48279999999999995</v>
          </cell>
        </row>
        <row r="518">
          <cell r="B518">
            <v>2017.1666666666283</v>
          </cell>
          <cell r="D518">
            <v>0.50259999999999994</v>
          </cell>
        </row>
        <row r="519">
          <cell r="B519">
            <v>2017.2499999999616</v>
          </cell>
          <cell r="D519">
            <v>0.52059999999999995</v>
          </cell>
        </row>
        <row r="520">
          <cell r="B520">
            <v>2017.3333333332948</v>
          </cell>
          <cell r="D520">
            <v>0.51479999999999992</v>
          </cell>
        </row>
        <row r="521">
          <cell r="B521">
            <v>2017.4166666666281</v>
          </cell>
          <cell r="D521">
            <v>0.52360000000000007</v>
          </cell>
        </row>
        <row r="522">
          <cell r="B522">
            <v>2017.4999999999613</v>
          </cell>
          <cell r="D522">
            <v>0.46740000000000004</v>
          </cell>
        </row>
        <row r="523">
          <cell r="B523">
            <v>2017.5833333332946</v>
          </cell>
          <cell r="D523">
            <v>0.42359999999999998</v>
          </cell>
        </row>
        <row r="524">
          <cell r="B524">
            <v>2017.6666666666279</v>
          </cell>
          <cell r="D524">
            <v>0.37740000000000007</v>
          </cell>
        </row>
        <row r="525">
          <cell r="B525">
            <v>2017.7499999999611</v>
          </cell>
          <cell r="D525">
            <v>0.33920000000000006</v>
          </cell>
        </row>
        <row r="526">
          <cell r="B526">
            <v>2017.8333333332944</v>
          </cell>
          <cell r="D526">
            <v>0.28120000000000001</v>
          </cell>
        </row>
        <row r="527">
          <cell r="B527">
            <v>2017.9166666666276</v>
          </cell>
          <cell r="D527">
            <v>0.25579999999999997</v>
          </cell>
        </row>
        <row r="528">
          <cell r="B528">
            <v>2017.9999999999609</v>
          </cell>
          <cell r="D528">
            <v>0.221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ftp://aftp.cmdl.noaa.gov/products/trends/co2/co2_annmean_mlo.txt" TargetMode="Externa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cdiac.ess-dive.lbl.gov/trends/emis/meth_reg.html" TargetMode="External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diac.ess-dive.lbl.gov/ftp/ndp030/global.1751_2014.em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diac.ess-dive.lbl.gov/ftp/trends/co2/vermunt.c1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ftp://ftp.niwa.co.nz/tropac/co2/14co2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cdiac.ess-dive.lbl.gov/ftp/ndp030/global.1751_2014.ems" TargetMode="External"/><Relationship Id="rId1" Type="http://schemas.openxmlformats.org/officeDocument/2006/relationships/hyperlink" Target="ftp://aftp.cmdl.noaa.gov/products/trends/co2/co2_annmean_mlo.txt" TargetMode="External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F63"/>
  <sheetViews>
    <sheetView zoomScale="70" zoomScaleNormal="70" workbookViewId="0">
      <selection activeCell="U27" sqref="U27"/>
    </sheetView>
  </sheetViews>
  <sheetFormatPr baseColWidth="10" defaultColWidth="11.5546875" defaultRowHeight="13.2" x14ac:dyDescent="0.25"/>
  <cols>
    <col min="1" max="1" width="11.5546875" style="1"/>
    <col min="2" max="2" width="20.44140625" style="1" customWidth="1"/>
    <col min="3" max="3" width="22.33203125" style="1" customWidth="1"/>
    <col min="4" max="4" width="7.5546875" style="1" customWidth="1"/>
    <col min="5" max="5" width="25" style="1" customWidth="1"/>
    <col min="6" max="16384" width="11.5546875" style="1"/>
  </cols>
  <sheetData>
    <row r="1" spans="1:6" ht="23.4" customHeight="1" x14ac:dyDescent="0.3">
      <c r="A1" s="40" t="s">
        <v>112</v>
      </c>
      <c r="E1" s="1">
        <v>55</v>
      </c>
    </row>
    <row r="2" spans="1:6" ht="15.6" x14ac:dyDescent="0.3">
      <c r="E2" s="34">
        <f>E1/100</f>
        <v>0.55000000000000004</v>
      </c>
      <c r="F2" s="1" t="s">
        <v>116</v>
      </c>
    </row>
    <row r="3" spans="1:6" x14ac:dyDescent="0.25">
      <c r="A3" s="21" t="s">
        <v>113</v>
      </c>
      <c r="B3" s="21" t="s">
        <v>114</v>
      </c>
      <c r="C3" s="21" t="s">
        <v>115</v>
      </c>
      <c r="D3" s="33" t="s">
        <v>119</v>
      </c>
      <c r="E3" s="36" t="str">
        <f>CONCATENATE(F3,100*E2,F2)</f>
        <v xml:space="preserve">  55% du cumul des emissions anthropiques depuis 1958</v>
      </c>
      <c r="F3" s="1" t="s">
        <v>118</v>
      </c>
    </row>
    <row r="4" spans="1:6" x14ac:dyDescent="0.25">
      <c r="A4" s="2">
        <v>1959</v>
      </c>
      <c r="B4" s="2">
        <v>315.97000000000003</v>
      </c>
      <c r="C4" s="35">
        <v>1.1575471698113209</v>
      </c>
      <c r="D4" s="1">
        <f>B4-315</f>
        <v>0.97000000000002728</v>
      </c>
      <c r="E4" s="1">
        <f>$E$2*C4</f>
        <v>0.63665094339622652</v>
      </c>
    </row>
    <row r="5" spans="1:6" x14ac:dyDescent="0.25">
      <c r="A5" s="2">
        <v>1960</v>
      </c>
      <c r="B5" s="2">
        <v>316.91000000000003</v>
      </c>
      <c r="C5" s="35">
        <v>2.3693396226415091</v>
      </c>
      <c r="D5" s="1">
        <f t="shared" ref="D5:D59" si="0">B5-315</f>
        <v>1.910000000000025</v>
      </c>
      <c r="E5" s="1">
        <f t="shared" ref="E5:E59" si="1">$E$2*C5</f>
        <v>1.3031367924528301</v>
      </c>
    </row>
    <row r="6" spans="1:6" x14ac:dyDescent="0.25">
      <c r="A6" s="2">
        <v>1961</v>
      </c>
      <c r="B6" s="2">
        <v>317.64</v>
      </c>
      <c r="C6" s="35">
        <v>3.5863207547169806</v>
      </c>
      <c r="D6" s="1">
        <f t="shared" si="0"/>
        <v>2.6399999999999864</v>
      </c>
      <c r="E6" s="1">
        <f t="shared" si="1"/>
        <v>1.9724764150943395</v>
      </c>
    </row>
    <row r="7" spans="1:6" x14ac:dyDescent="0.25">
      <c r="A7" s="2">
        <v>1962</v>
      </c>
      <c r="B7" s="2">
        <v>318.45</v>
      </c>
      <c r="C7" s="35">
        <v>4.853301886792452</v>
      </c>
      <c r="D7" s="1">
        <f t="shared" si="0"/>
        <v>3.4499999999999886</v>
      </c>
      <c r="E7" s="1">
        <f t="shared" si="1"/>
        <v>2.6693160377358489</v>
      </c>
    </row>
    <row r="8" spans="1:6" x14ac:dyDescent="0.25">
      <c r="A8" s="2">
        <v>1963</v>
      </c>
      <c r="B8" s="2">
        <v>318.99</v>
      </c>
      <c r="C8" s="35">
        <v>6.189622641509434</v>
      </c>
      <c r="D8" s="1">
        <f t="shared" si="0"/>
        <v>3.9900000000000091</v>
      </c>
      <c r="E8" s="1">
        <f t="shared" si="1"/>
        <v>3.4042924528301888</v>
      </c>
    </row>
    <row r="9" spans="1:6" x14ac:dyDescent="0.25">
      <c r="A9" s="2">
        <v>1964</v>
      </c>
      <c r="B9" s="2">
        <v>319.62</v>
      </c>
      <c r="C9" s="35">
        <v>7.6023584905660382</v>
      </c>
      <c r="D9" s="1">
        <f t="shared" si="0"/>
        <v>4.6200000000000045</v>
      </c>
      <c r="E9" s="1">
        <f t="shared" si="1"/>
        <v>4.1812971698113213</v>
      </c>
    </row>
    <row r="10" spans="1:6" x14ac:dyDescent="0.25">
      <c r="A10" s="2">
        <v>1965</v>
      </c>
      <c r="B10" s="2">
        <v>320.04000000000002</v>
      </c>
      <c r="C10" s="35">
        <v>9.0787735849056599</v>
      </c>
      <c r="D10" s="1">
        <f t="shared" si="0"/>
        <v>5.0400000000000205</v>
      </c>
      <c r="E10" s="1">
        <f t="shared" si="1"/>
        <v>4.993325471698113</v>
      </c>
    </row>
    <row r="11" spans="1:6" x14ac:dyDescent="0.25">
      <c r="A11" s="2">
        <v>1966</v>
      </c>
      <c r="B11" s="2">
        <v>321.38</v>
      </c>
      <c r="C11" s="35">
        <v>10.629716981132075</v>
      </c>
      <c r="D11" s="1">
        <f t="shared" si="0"/>
        <v>6.3799999999999955</v>
      </c>
      <c r="E11" s="1">
        <f t="shared" si="1"/>
        <v>5.8463443396226422</v>
      </c>
    </row>
    <row r="12" spans="1:6" x14ac:dyDescent="0.25">
      <c r="A12" s="2">
        <v>1967</v>
      </c>
      <c r="B12" s="2">
        <v>322.16000000000003</v>
      </c>
      <c r="C12" s="35">
        <v>12.230188679245282</v>
      </c>
      <c r="D12" s="1">
        <f t="shared" si="0"/>
        <v>7.160000000000025</v>
      </c>
      <c r="E12" s="1">
        <f t="shared" si="1"/>
        <v>6.7266037735849062</v>
      </c>
    </row>
    <row r="13" spans="1:6" x14ac:dyDescent="0.25">
      <c r="A13" s="2">
        <v>1968</v>
      </c>
      <c r="B13" s="2">
        <v>323.04000000000002</v>
      </c>
      <c r="C13" s="35">
        <v>13.912264150943395</v>
      </c>
      <c r="D13" s="1">
        <f t="shared" si="0"/>
        <v>8.0400000000000205</v>
      </c>
      <c r="E13" s="1">
        <f t="shared" si="1"/>
        <v>7.6517452830188679</v>
      </c>
    </row>
    <row r="14" spans="1:6" x14ac:dyDescent="0.25">
      <c r="A14" s="2">
        <v>1969</v>
      </c>
      <c r="B14" s="2">
        <v>324.62</v>
      </c>
      <c r="C14" s="35">
        <v>15.695283018867924</v>
      </c>
      <c r="D14" s="1">
        <f t="shared" si="0"/>
        <v>9.6200000000000045</v>
      </c>
      <c r="E14" s="1">
        <f t="shared" si="1"/>
        <v>8.6324056603773585</v>
      </c>
    </row>
    <row r="15" spans="1:6" x14ac:dyDescent="0.25">
      <c r="A15" s="2">
        <v>1970</v>
      </c>
      <c r="B15" s="2">
        <v>325.68</v>
      </c>
      <c r="C15" s="35">
        <v>17.60707547169811</v>
      </c>
      <c r="D15" s="1">
        <f t="shared" si="0"/>
        <v>10.680000000000007</v>
      </c>
      <c r="E15" s="1">
        <f t="shared" si="1"/>
        <v>9.6838915094339608</v>
      </c>
    </row>
    <row r="16" spans="1:6" x14ac:dyDescent="0.25">
      <c r="A16" s="2">
        <v>1971</v>
      </c>
      <c r="B16" s="2">
        <v>326.32</v>
      </c>
      <c r="C16" s="35">
        <v>19.591981132075468</v>
      </c>
      <c r="D16" s="1">
        <f t="shared" si="0"/>
        <v>11.319999999999993</v>
      </c>
      <c r="E16" s="1">
        <f t="shared" si="1"/>
        <v>10.775589622641508</v>
      </c>
    </row>
    <row r="17" spans="1:5" x14ac:dyDescent="0.25">
      <c r="A17" s="2">
        <v>1972</v>
      </c>
      <c r="B17" s="2">
        <v>327.45</v>
      </c>
      <c r="C17" s="35">
        <v>21.656132075471696</v>
      </c>
      <c r="D17" s="1">
        <f t="shared" si="0"/>
        <v>12.449999999999989</v>
      </c>
      <c r="E17" s="1">
        <f t="shared" si="1"/>
        <v>11.910872641509433</v>
      </c>
    </row>
    <row r="18" spans="1:5" x14ac:dyDescent="0.25">
      <c r="A18" s="2">
        <v>1973</v>
      </c>
      <c r="B18" s="2">
        <v>329.68</v>
      </c>
      <c r="C18" s="35">
        <v>23.832547169811317</v>
      </c>
      <c r="D18" s="1">
        <f t="shared" si="0"/>
        <v>14.680000000000007</v>
      </c>
      <c r="E18" s="1">
        <f t="shared" si="1"/>
        <v>13.107900943396226</v>
      </c>
    </row>
    <row r="19" spans="1:5" x14ac:dyDescent="0.25">
      <c r="A19" s="2">
        <v>1974</v>
      </c>
      <c r="B19" s="2">
        <v>330.18</v>
      </c>
      <c r="C19" s="35">
        <v>26.013207547169806</v>
      </c>
      <c r="D19" s="1">
        <f t="shared" si="0"/>
        <v>15.180000000000007</v>
      </c>
      <c r="E19" s="1">
        <f t="shared" si="1"/>
        <v>14.307264150943395</v>
      </c>
    </row>
    <row r="20" spans="1:5" x14ac:dyDescent="0.25">
      <c r="A20" s="2">
        <v>1975</v>
      </c>
      <c r="B20" s="2">
        <v>331.11</v>
      </c>
      <c r="C20" s="35">
        <v>28.181132075471691</v>
      </c>
      <c r="D20" s="1">
        <f t="shared" si="0"/>
        <v>16.110000000000014</v>
      </c>
      <c r="E20" s="1">
        <f t="shared" si="1"/>
        <v>15.499622641509431</v>
      </c>
    </row>
    <row r="21" spans="1:5" x14ac:dyDescent="0.25">
      <c r="A21" s="2">
        <v>1976</v>
      </c>
      <c r="B21" s="2">
        <v>332.04</v>
      </c>
      <c r="C21" s="35">
        <v>30.4754716981132</v>
      </c>
      <c r="D21" s="1">
        <f t="shared" si="0"/>
        <v>17.04000000000002</v>
      </c>
      <c r="E21" s="1">
        <f t="shared" si="1"/>
        <v>16.76150943396226</v>
      </c>
    </row>
    <row r="22" spans="1:5" x14ac:dyDescent="0.25">
      <c r="A22" s="2">
        <v>1977</v>
      </c>
      <c r="B22" s="2">
        <v>333.83</v>
      </c>
      <c r="C22" s="35">
        <v>32.841509433962258</v>
      </c>
      <c r="D22" s="1">
        <f t="shared" si="0"/>
        <v>18.829999999999984</v>
      </c>
      <c r="E22" s="1">
        <f t="shared" si="1"/>
        <v>18.062830188679243</v>
      </c>
    </row>
    <row r="23" spans="1:5" x14ac:dyDescent="0.25">
      <c r="A23" s="2">
        <v>1978</v>
      </c>
      <c r="B23" s="2">
        <v>335.4</v>
      </c>
      <c r="C23" s="35">
        <v>35.234905660377351</v>
      </c>
      <c r="D23" s="1">
        <f t="shared" si="0"/>
        <v>20.399999999999977</v>
      </c>
      <c r="E23" s="1">
        <f t="shared" si="1"/>
        <v>19.379198113207543</v>
      </c>
    </row>
    <row r="24" spans="1:5" x14ac:dyDescent="0.25">
      <c r="A24" s="2">
        <v>1979</v>
      </c>
      <c r="B24" s="2">
        <v>336.84</v>
      </c>
      <c r="C24" s="35">
        <v>37.761792452830186</v>
      </c>
      <c r="D24" s="1">
        <f t="shared" si="0"/>
        <v>21.839999999999975</v>
      </c>
      <c r="E24" s="1">
        <f t="shared" si="1"/>
        <v>20.768985849056605</v>
      </c>
    </row>
    <row r="25" spans="1:5" x14ac:dyDescent="0.25">
      <c r="A25" s="2">
        <v>1980</v>
      </c>
      <c r="B25" s="2">
        <v>338.75</v>
      </c>
      <c r="C25" s="35">
        <v>40.262264150943395</v>
      </c>
      <c r="D25" s="1">
        <f t="shared" si="0"/>
        <v>23.75</v>
      </c>
      <c r="E25" s="1">
        <f t="shared" si="1"/>
        <v>22.144245283018869</v>
      </c>
    </row>
    <row r="26" spans="1:5" x14ac:dyDescent="0.25">
      <c r="A26" s="2">
        <v>1981</v>
      </c>
      <c r="B26" s="2">
        <v>340.11</v>
      </c>
      <c r="C26" s="35">
        <v>42.685849056603772</v>
      </c>
      <c r="D26" s="1">
        <f t="shared" si="0"/>
        <v>25.110000000000014</v>
      </c>
      <c r="E26" s="1">
        <f t="shared" si="1"/>
        <v>23.477216981132077</v>
      </c>
    </row>
    <row r="27" spans="1:5" x14ac:dyDescent="0.25">
      <c r="A27" s="2">
        <v>1982</v>
      </c>
      <c r="B27" s="2">
        <v>341.45</v>
      </c>
      <c r="C27" s="35">
        <v>45.088679245283011</v>
      </c>
      <c r="D27" s="1">
        <f t="shared" si="0"/>
        <v>26.449999999999989</v>
      </c>
      <c r="E27" s="1">
        <f t="shared" si="1"/>
        <v>24.798773584905657</v>
      </c>
    </row>
    <row r="28" spans="1:5" x14ac:dyDescent="0.25">
      <c r="A28" s="2">
        <v>1983</v>
      </c>
      <c r="B28" s="2">
        <v>343.05</v>
      </c>
      <c r="C28" s="35">
        <v>47.482547169811319</v>
      </c>
      <c r="D28" s="1">
        <f t="shared" si="0"/>
        <v>28.050000000000011</v>
      </c>
      <c r="E28" s="1">
        <f t="shared" si="1"/>
        <v>26.115400943396228</v>
      </c>
    </row>
    <row r="29" spans="1:5" x14ac:dyDescent="0.25">
      <c r="A29" s="2">
        <v>1984</v>
      </c>
      <c r="B29" s="2">
        <v>344.65</v>
      </c>
      <c r="C29" s="35">
        <v>49.9627358490566</v>
      </c>
      <c r="D29" s="1">
        <f t="shared" si="0"/>
        <v>29.649999999999977</v>
      </c>
      <c r="E29" s="1">
        <f t="shared" si="1"/>
        <v>27.479504716981133</v>
      </c>
    </row>
    <row r="30" spans="1:5" x14ac:dyDescent="0.25">
      <c r="A30" s="2">
        <v>1985</v>
      </c>
      <c r="B30" s="2">
        <v>346.12</v>
      </c>
      <c r="C30" s="35">
        <v>52.517924528301883</v>
      </c>
      <c r="D30" s="1">
        <f t="shared" si="0"/>
        <v>31.120000000000005</v>
      </c>
      <c r="E30" s="1">
        <f t="shared" si="1"/>
        <v>28.884858490566039</v>
      </c>
    </row>
    <row r="31" spans="1:5" x14ac:dyDescent="0.25">
      <c r="A31" s="2">
        <v>1986</v>
      </c>
      <c r="B31" s="2">
        <v>347.42</v>
      </c>
      <c r="C31" s="35">
        <v>55.151415094339619</v>
      </c>
      <c r="D31" s="1">
        <f t="shared" si="0"/>
        <v>32.420000000000016</v>
      </c>
      <c r="E31" s="1">
        <f t="shared" si="1"/>
        <v>30.333278301886793</v>
      </c>
    </row>
    <row r="32" spans="1:5" x14ac:dyDescent="0.25">
      <c r="A32" s="2">
        <v>1987</v>
      </c>
      <c r="B32" s="2">
        <v>349.19</v>
      </c>
      <c r="C32" s="35">
        <v>57.851886792452824</v>
      </c>
      <c r="D32" s="1">
        <f t="shared" si="0"/>
        <v>34.19</v>
      </c>
      <c r="E32" s="1">
        <f t="shared" si="1"/>
        <v>31.818537735849056</v>
      </c>
    </row>
    <row r="33" spans="1:5" x14ac:dyDescent="0.25">
      <c r="A33" s="2">
        <v>1988</v>
      </c>
      <c r="B33" s="2">
        <v>351.57</v>
      </c>
      <c r="C33" s="35">
        <v>60.651886792452821</v>
      </c>
      <c r="D33" s="1">
        <f t="shared" si="0"/>
        <v>36.569999999999993</v>
      </c>
      <c r="E33" s="1">
        <f t="shared" si="1"/>
        <v>33.358537735849055</v>
      </c>
    </row>
    <row r="34" spans="1:5" x14ac:dyDescent="0.25">
      <c r="A34" s="2">
        <v>1989</v>
      </c>
      <c r="B34" s="2">
        <v>353.12</v>
      </c>
      <c r="C34" s="35">
        <v>63.513207547169806</v>
      </c>
      <c r="D34" s="1">
        <f t="shared" si="0"/>
        <v>38.120000000000005</v>
      </c>
      <c r="E34" s="1">
        <f t="shared" si="1"/>
        <v>34.932264150943396</v>
      </c>
    </row>
    <row r="35" spans="1:5" x14ac:dyDescent="0.25">
      <c r="A35" s="2">
        <v>1990</v>
      </c>
      <c r="B35" s="2">
        <v>354.39</v>
      </c>
      <c r="C35" s="35">
        <v>66.378301886792457</v>
      </c>
      <c r="D35" s="1">
        <f t="shared" si="0"/>
        <v>39.389999999999986</v>
      </c>
      <c r="E35" s="1">
        <f t="shared" si="1"/>
        <v>36.508066037735851</v>
      </c>
    </row>
    <row r="36" spans="1:5" x14ac:dyDescent="0.25">
      <c r="A36" s="2">
        <v>1991</v>
      </c>
      <c r="B36" s="2">
        <v>355.61</v>
      </c>
      <c r="C36" s="35">
        <v>69.275471698113208</v>
      </c>
      <c r="D36" s="1">
        <f t="shared" si="0"/>
        <v>40.610000000000014</v>
      </c>
      <c r="E36" s="1">
        <f t="shared" si="1"/>
        <v>38.101509433962271</v>
      </c>
    </row>
    <row r="37" spans="1:5" x14ac:dyDescent="0.25">
      <c r="A37" s="2">
        <v>1992</v>
      </c>
      <c r="B37" s="2">
        <v>356.45</v>
      </c>
      <c r="C37" s="35">
        <v>72.142452830188674</v>
      </c>
      <c r="D37" s="1">
        <f t="shared" si="0"/>
        <v>41.449999999999989</v>
      </c>
      <c r="E37" s="1">
        <f t="shared" si="1"/>
        <v>39.678349056603771</v>
      </c>
    </row>
    <row r="38" spans="1:5" x14ac:dyDescent="0.25">
      <c r="A38" s="2">
        <v>1993</v>
      </c>
      <c r="B38" s="2">
        <v>357.1</v>
      </c>
      <c r="C38" s="35">
        <v>75.005660377358481</v>
      </c>
      <c r="D38" s="1">
        <f t="shared" si="0"/>
        <v>42.100000000000023</v>
      </c>
      <c r="E38" s="1">
        <f t="shared" si="1"/>
        <v>41.253113207547166</v>
      </c>
    </row>
    <row r="39" spans="1:5" x14ac:dyDescent="0.25">
      <c r="A39" s="2">
        <v>1994</v>
      </c>
      <c r="B39" s="2">
        <v>358.83</v>
      </c>
      <c r="C39" s="35">
        <v>77.917924528301882</v>
      </c>
      <c r="D39" s="1">
        <f t="shared" si="0"/>
        <v>43.829999999999984</v>
      </c>
      <c r="E39" s="1">
        <f t="shared" si="1"/>
        <v>42.854858490566038</v>
      </c>
    </row>
    <row r="40" spans="1:5" x14ac:dyDescent="0.25">
      <c r="A40" s="2">
        <v>1995</v>
      </c>
      <c r="B40" s="2">
        <v>360.82</v>
      </c>
      <c r="C40" s="35">
        <v>80.891981132075472</v>
      </c>
      <c r="D40" s="1">
        <f t="shared" si="0"/>
        <v>45.819999999999993</v>
      </c>
      <c r="E40" s="1">
        <f t="shared" si="1"/>
        <v>44.490589622641515</v>
      </c>
    </row>
    <row r="41" spans="1:5" x14ac:dyDescent="0.25">
      <c r="A41" s="2">
        <v>1996</v>
      </c>
      <c r="B41" s="2">
        <v>362.61</v>
      </c>
      <c r="C41" s="35">
        <v>83.933490566037747</v>
      </c>
      <c r="D41" s="1">
        <f t="shared" si="0"/>
        <v>47.610000000000014</v>
      </c>
      <c r="E41" s="1">
        <f t="shared" si="1"/>
        <v>46.163419811320765</v>
      </c>
    </row>
    <row r="42" spans="1:5" x14ac:dyDescent="0.25">
      <c r="A42" s="2">
        <v>1997</v>
      </c>
      <c r="B42" s="2">
        <v>363.73</v>
      </c>
      <c r="C42" s="35">
        <v>87.025943396226424</v>
      </c>
      <c r="D42" s="1">
        <f t="shared" si="0"/>
        <v>48.730000000000018</v>
      </c>
      <c r="E42" s="1">
        <f t="shared" si="1"/>
        <v>47.864268867924537</v>
      </c>
    </row>
    <row r="43" spans="1:5" x14ac:dyDescent="0.25">
      <c r="A43" s="2">
        <v>1998</v>
      </c>
      <c r="B43" s="2">
        <v>366.7</v>
      </c>
      <c r="C43" s="35">
        <v>90.127830188679255</v>
      </c>
      <c r="D43" s="1">
        <f t="shared" si="0"/>
        <v>51.699999999999989</v>
      </c>
      <c r="E43" s="1">
        <f t="shared" si="1"/>
        <v>49.570306603773595</v>
      </c>
    </row>
    <row r="44" spans="1:5" x14ac:dyDescent="0.25">
      <c r="A44" s="2">
        <v>1999</v>
      </c>
      <c r="B44" s="2">
        <v>368.38</v>
      </c>
      <c r="C44" s="35">
        <v>93.22264150943397</v>
      </c>
      <c r="D44" s="1">
        <f t="shared" si="0"/>
        <v>53.379999999999995</v>
      </c>
      <c r="E44" s="1">
        <f t="shared" si="1"/>
        <v>51.272452830188691</v>
      </c>
    </row>
    <row r="45" spans="1:5" x14ac:dyDescent="0.25">
      <c r="A45" s="2">
        <v>2000</v>
      </c>
      <c r="B45" s="2">
        <v>369.55</v>
      </c>
      <c r="C45" s="35">
        <v>96.398584905660385</v>
      </c>
      <c r="D45" s="1">
        <f t="shared" si="0"/>
        <v>54.550000000000011</v>
      </c>
      <c r="E45" s="1">
        <f t="shared" si="1"/>
        <v>53.019221698113213</v>
      </c>
    </row>
    <row r="46" spans="1:5" x14ac:dyDescent="0.25">
      <c r="A46" s="2">
        <v>2001</v>
      </c>
      <c r="B46" s="2">
        <v>371.14</v>
      </c>
      <c r="C46" s="35">
        <v>99.65000000000002</v>
      </c>
      <c r="D46" s="1">
        <f t="shared" si="0"/>
        <v>56.139999999999986</v>
      </c>
      <c r="E46" s="1">
        <f t="shared" si="1"/>
        <v>54.807500000000019</v>
      </c>
    </row>
    <row r="47" spans="1:5" x14ac:dyDescent="0.25">
      <c r="A47" s="2">
        <v>2002</v>
      </c>
      <c r="B47" s="2">
        <v>373.28</v>
      </c>
      <c r="C47" s="35">
        <v>102.9490566037736</v>
      </c>
      <c r="D47" s="1">
        <f t="shared" si="0"/>
        <v>58.279999999999973</v>
      </c>
      <c r="E47" s="1">
        <f t="shared" si="1"/>
        <v>56.621981132075483</v>
      </c>
    </row>
    <row r="48" spans="1:5" x14ac:dyDescent="0.25">
      <c r="A48" s="2">
        <v>2003</v>
      </c>
      <c r="B48" s="2">
        <v>375.8</v>
      </c>
      <c r="C48" s="35">
        <v>106.42830188679247</v>
      </c>
      <c r="D48" s="1">
        <f t="shared" si="0"/>
        <v>60.800000000000011</v>
      </c>
      <c r="E48" s="1">
        <f t="shared" si="1"/>
        <v>58.535566037735862</v>
      </c>
    </row>
    <row r="49" spans="1:5" x14ac:dyDescent="0.25">
      <c r="A49" s="2">
        <v>2004</v>
      </c>
      <c r="B49" s="2">
        <v>377.52</v>
      </c>
      <c r="C49" s="35">
        <v>110.0806603773585</v>
      </c>
      <c r="D49" s="1">
        <f t="shared" si="0"/>
        <v>62.519999999999982</v>
      </c>
      <c r="E49" s="1">
        <f t="shared" si="1"/>
        <v>60.544363207547178</v>
      </c>
    </row>
    <row r="50" spans="1:5" x14ac:dyDescent="0.25">
      <c r="A50" s="2">
        <v>2005</v>
      </c>
      <c r="B50" s="2">
        <v>379.8</v>
      </c>
      <c r="C50" s="35">
        <v>113.8740566037736</v>
      </c>
      <c r="D50" s="1">
        <f t="shared" si="0"/>
        <v>64.800000000000011</v>
      </c>
      <c r="E50" s="1">
        <f t="shared" si="1"/>
        <v>62.630731132075482</v>
      </c>
    </row>
    <row r="51" spans="1:5" x14ac:dyDescent="0.25">
      <c r="A51" s="2">
        <v>2006</v>
      </c>
      <c r="B51" s="2">
        <v>381.9</v>
      </c>
      <c r="C51" s="35">
        <v>117.80613207547172</v>
      </c>
      <c r="D51" s="1">
        <f t="shared" si="0"/>
        <v>66.899999999999977</v>
      </c>
      <c r="E51" s="1">
        <f t="shared" si="1"/>
        <v>64.79337264150945</v>
      </c>
    </row>
    <row r="52" spans="1:5" x14ac:dyDescent="0.25">
      <c r="A52" s="2">
        <v>2007</v>
      </c>
      <c r="B52" s="2">
        <v>383.79</v>
      </c>
      <c r="C52" s="35">
        <v>121.8169811320755</v>
      </c>
      <c r="D52" s="1">
        <f t="shared" si="0"/>
        <v>68.79000000000002</v>
      </c>
      <c r="E52" s="1">
        <f t="shared" si="1"/>
        <v>66.999339622641529</v>
      </c>
    </row>
    <row r="53" spans="1:5" x14ac:dyDescent="0.25">
      <c r="A53" s="2">
        <v>2008</v>
      </c>
      <c r="B53" s="2">
        <v>385.6</v>
      </c>
      <c r="C53" s="35">
        <v>125.95660377358493</v>
      </c>
      <c r="D53" s="1">
        <f t="shared" si="0"/>
        <v>70.600000000000023</v>
      </c>
      <c r="E53" s="1">
        <f t="shared" si="1"/>
        <v>69.276132075471722</v>
      </c>
    </row>
    <row r="54" spans="1:5" x14ac:dyDescent="0.25">
      <c r="A54" s="2">
        <v>2009</v>
      </c>
      <c r="B54" s="2">
        <v>387.43</v>
      </c>
      <c r="C54" s="35">
        <v>130.05896226415098</v>
      </c>
      <c r="D54" s="1">
        <f t="shared" si="0"/>
        <v>72.430000000000007</v>
      </c>
      <c r="E54" s="1">
        <f t="shared" si="1"/>
        <v>71.532429245283041</v>
      </c>
    </row>
    <row r="55" spans="1:5" x14ac:dyDescent="0.25">
      <c r="A55" s="2">
        <v>2010</v>
      </c>
      <c r="B55" s="2">
        <v>389.9</v>
      </c>
      <c r="C55" s="35">
        <v>134.36462264150947</v>
      </c>
      <c r="D55" s="1">
        <f t="shared" si="0"/>
        <v>74.899999999999977</v>
      </c>
      <c r="E55" s="1">
        <f t="shared" si="1"/>
        <v>73.900542452830209</v>
      </c>
    </row>
    <row r="56" spans="1:5" x14ac:dyDescent="0.25">
      <c r="A56" s="2">
        <v>2011</v>
      </c>
      <c r="B56" s="2">
        <v>391.65</v>
      </c>
      <c r="C56" s="35">
        <v>138.84716981132078</v>
      </c>
      <c r="D56" s="1">
        <f t="shared" si="0"/>
        <v>76.649999999999977</v>
      </c>
      <c r="E56" s="1">
        <f t="shared" si="1"/>
        <v>76.365943396226442</v>
      </c>
    </row>
    <row r="57" spans="1:5" x14ac:dyDescent="0.25">
      <c r="A57" s="2">
        <v>2012</v>
      </c>
      <c r="B57" s="2">
        <v>393.85</v>
      </c>
      <c r="C57" s="35">
        <v>143.40990566037738</v>
      </c>
      <c r="D57" s="1">
        <f t="shared" si="0"/>
        <v>78.850000000000023</v>
      </c>
      <c r="E57" s="1">
        <f t="shared" si="1"/>
        <v>78.875448113207568</v>
      </c>
    </row>
    <row r="58" spans="1:5" x14ac:dyDescent="0.25">
      <c r="A58" s="2">
        <v>2013</v>
      </c>
      <c r="B58" s="2">
        <v>396.52</v>
      </c>
      <c r="C58" s="35">
        <v>148.01981132075474</v>
      </c>
      <c r="D58" s="1">
        <f t="shared" si="0"/>
        <v>81.519999999999982</v>
      </c>
      <c r="E58" s="1">
        <f t="shared" si="1"/>
        <v>81.410896226415119</v>
      </c>
    </row>
    <row r="59" spans="1:5" x14ac:dyDescent="0.25">
      <c r="A59" s="2">
        <v>2014</v>
      </c>
      <c r="B59" s="2">
        <v>398.65</v>
      </c>
      <c r="C59" s="35">
        <v>152.66839622641513</v>
      </c>
      <c r="D59" s="1">
        <f t="shared" si="0"/>
        <v>83.649999999999977</v>
      </c>
      <c r="E59" s="1">
        <f t="shared" si="1"/>
        <v>83.967617924528327</v>
      </c>
    </row>
    <row r="60" spans="1:5" x14ac:dyDescent="0.25">
      <c r="A60" s="1">
        <v>2015</v>
      </c>
      <c r="B60" s="1">
        <v>400.83</v>
      </c>
    </row>
    <row r="61" spans="1:5" x14ac:dyDescent="0.25">
      <c r="A61" s="1">
        <v>2016</v>
      </c>
      <c r="B61" s="1">
        <v>404.24</v>
      </c>
    </row>
    <row r="62" spans="1:5" x14ac:dyDescent="0.25">
      <c r="A62" s="1">
        <v>2017</v>
      </c>
      <c r="B62" s="1">
        <v>406.55</v>
      </c>
    </row>
    <row r="63" spans="1:5" x14ac:dyDescent="0.25">
      <c r="A63" s="1">
        <v>2018</v>
      </c>
      <c r="B63" s="1">
        <v>408.52</v>
      </c>
    </row>
  </sheetData>
  <hyperlinks>
    <hyperlink ref="A1" r:id="rId1"/>
  </hyperlinks>
  <pageMargins left="0.7" right="0.7" top="0.75" bottom="0.75" header="0.3" footer="0.3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Scroll Bar 1">
              <controlPr defaultSize="0" autoPict="0">
                <anchor moveWithCells="1">
                  <from>
                    <xdr:col>4</xdr:col>
                    <xdr:colOff>0</xdr:colOff>
                    <xdr:row>0</xdr:row>
                    <xdr:rowOff>7620</xdr:rowOff>
                  </from>
                  <to>
                    <xdr:col>5</xdr:col>
                    <xdr:colOff>167640</xdr:colOff>
                    <xdr:row>0</xdr:row>
                    <xdr:rowOff>251460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R95"/>
  <sheetViews>
    <sheetView showGridLines="0" zoomScale="60" zoomScaleNormal="60" workbookViewId="0">
      <selection activeCell="Y37" sqref="Y37"/>
    </sheetView>
  </sheetViews>
  <sheetFormatPr baseColWidth="10" defaultColWidth="11.5546875" defaultRowHeight="14.4" x14ac:dyDescent="0.3"/>
  <cols>
    <col min="1" max="1" width="11.44140625" style="162" customWidth="1"/>
    <col min="2" max="2" width="0.6640625" style="162" customWidth="1"/>
    <col min="3" max="3" width="18.109375" style="162" customWidth="1"/>
    <col min="4" max="4" width="11.5546875" style="164"/>
    <col min="5" max="9" width="10.33203125" style="164" customWidth="1"/>
    <col min="10" max="10" width="6.33203125" style="164" customWidth="1"/>
    <col min="11" max="11" width="23.33203125" style="164" customWidth="1"/>
    <col min="12" max="12" width="8.6640625" style="164" customWidth="1"/>
    <col min="13" max="13" width="22" style="164" customWidth="1"/>
    <col min="14" max="15" width="8.6640625" style="164" customWidth="1"/>
    <col min="16" max="16" width="22.44140625" style="164" customWidth="1"/>
    <col min="17" max="17" width="8.6640625" style="164" customWidth="1"/>
    <col min="18" max="16384" width="11.5546875" style="164"/>
  </cols>
  <sheetData>
    <row r="1" spans="1:12" ht="17.399999999999999" x14ac:dyDescent="0.3">
      <c r="E1" s="163" t="s">
        <v>2183</v>
      </c>
    </row>
    <row r="3" spans="1:12" ht="23.4" x14ac:dyDescent="0.45">
      <c r="C3" s="162">
        <v>23</v>
      </c>
      <c r="D3" s="167">
        <f>C3/100</f>
        <v>0.23</v>
      </c>
      <c r="K3" s="165" t="s">
        <v>2184</v>
      </c>
      <c r="L3" s="166">
        <f>D3</f>
        <v>0.23</v>
      </c>
    </row>
    <row r="4" spans="1:12" x14ac:dyDescent="0.3">
      <c r="A4" s="168" t="s">
        <v>2185</v>
      </c>
      <c r="C4" s="168" t="s">
        <v>2186</v>
      </c>
      <c r="D4" s="172" t="s">
        <v>2184</v>
      </c>
    </row>
    <row r="5" spans="1:12" x14ac:dyDescent="0.3">
      <c r="A5" s="164">
        <v>1958</v>
      </c>
      <c r="B5" s="164">
        <v>1.0990566037735849</v>
      </c>
      <c r="C5" s="162">
        <v>1.0990566037735849</v>
      </c>
      <c r="D5" s="164">
        <f>C5*$D$3</f>
        <v>0.25278301886792454</v>
      </c>
    </row>
    <row r="6" spans="1:12" x14ac:dyDescent="0.3">
      <c r="A6" s="164">
        <v>1959</v>
      </c>
      <c r="B6" s="164">
        <v>1.1575471698113207</v>
      </c>
      <c r="C6" s="162">
        <v>1.1575471698113207</v>
      </c>
      <c r="D6" s="164">
        <f t="shared" ref="D6:D62" si="0">C6*$D$3</f>
        <v>0.26623584905660375</v>
      </c>
    </row>
    <row r="7" spans="1:12" x14ac:dyDescent="0.3">
      <c r="A7" s="164">
        <v>1960</v>
      </c>
      <c r="B7" s="164">
        <v>1.2117924528301887</v>
      </c>
      <c r="C7" s="162">
        <v>1.2117924528301887</v>
      </c>
      <c r="D7" s="164">
        <f t="shared" si="0"/>
        <v>0.27871226415094341</v>
      </c>
    </row>
    <row r="8" spans="1:12" x14ac:dyDescent="0.3">
      <c r="A8" s="164">
        <v>1961</v>
      </c>
      <c r="B8" s="164">
        <v>1.2169811320754718</v>
      </c>
      <c r="C8" s="162">
        <v>1.2169811320754718</v>
      </c>
      <c r="D8" s="164">
        <f t="shared" si="0"/>
        <v>0.27990566037735853</v>
      </c>
    </row>
    <row r="9" spans="1:12" x14ac:dyDescent="0.3">
      <c r="A9" s="164">
        <v>1962</v>
      </c>
      <c r="B9" s="164">
        <v>1.2669811320754718</v>
      </c>
      <c r="C9" s="162">
        <v>1.2669811320754718</v>
      </c>
      <c r="D9" s="164">
        <f t="shared" si="0"/>
        <v>0.29140566037735854</v>
      </c>
    </row>
    <row r="10" spans="1:12" x14ac:dyDescent="0.3">
      <c r="A10" s="164">
        <v>1963</v>
      </c>
      <c r="B10" s="164">
        <v>1.3363207547169811</v>
      </c>
      <c r="C10" s="162">
        <v>1.3363207547169811</v>
      </c>
      <c r="D10" s="164">
        <f t="shared" si="0"/>
        <v>0.30735377358490568</v>
      </c>
    </row>
    <row r="11" spans="1:12" x14ac:dyDescent="0.3">
      <c r="A11" s="164">
        <v>1964</v>
      </c>
      <c r="B11" s="164">
        <v>1.4127358490566038</v>
      </c>
      <c r="C11" s="162">
        <v>1.4127358490566038</v>
      </c>
      <c r="D11" s="164">
        <f t="shared" si="0"/>
        <v>0.32492924528301886</v>
      </c>
    </row>
    <row r="12" spans="1:12" x14ac:dyDescent="0.3">
      <c r="A12" s="164">
        <v>1965</v>
      </c>
      <c r="B12" s="164">
        <v>1.4764150943396226</v>
      </c>
      <c r="C12" s="162">
        <v>1.4764150943396226</v>
      </c>
      <c r="D12" s="164">
        <f t="shared" si="0"/>
        <v>0.3395754716981132</v>
      </c>
    </row>
    <row r="13" spans="1:12" x14ac:dyDescent="0.3">
      <c r="A13" s="164">
        <v>1966</v>
      </c>
      <c r="B13" s="164">
        <v>1.5509433962264152</v>
      </c>
      <c r="C13" s="162">
        <v>1.5509433962264152</v>
      </c>
      <c r="D13" s="164">
        <f t="shared" si="0"/>
        <v>0.35671698113207551</v>
      </c>
    </row>
    <row r="14" spans="1:12" x14ac:dyDescent="0.3">
      <c r="A14" s="164">
        <v>1967</v>
      </c>
      <c r="B14" s="164">
        <v>1.6004716981132074</v>
      </c>
      <c r="C14" s="169">
        <v>1.6004716981132074</v>
      </c>
      <c r="D14" s="164">
        <f t="shared" si="0"/>
        <v>0.36810849056603773</v>
      </c>
    </row>
    <row r="15" spans="1:12" x14ac:dyDescent="0.3">
      <c r="A15" s="164">
        <v>1968</v>
      </c>
      <c r="B15" s="164">
        <v>1.6820754716981132</v>
      </c>
      <c r="C15" s="162">
        <v>1.6820754716981132</v>
      </c>
      <c r="D15" s="164">
        <f t="shared" si="0"/>
        <v>0.38687735849056604</v>
      </c>
    </row>
    <row r="16" spans="1:12" x14ac:dyDescent="0.3">
      <c r="A16" s="164">
        <v>1969</v>
      </c>
      <c r="B16" s="164">
        <v>1.7830188679245282</v>
      </c>
      <c r="C16" s="162">
        <v>1.7830188679245282</v>
      </c>
      <c r="D16" s="164">
        <f t="shared" si="0"/>
        <v>0.41009433962264152</v>
      </c>
    </row>
    <row r="17" spans="1:15" x14ac:dyDescent="0.3">
      <c r="A17" s="164">
        <v>1970</v>
      </c>
      <c r="B17" s="164">
        <v>1.9117924528301886</v>
      </c>
      <c r="C17" s="162">
        <v>1.9117924528301886</v>
      </c>
      <c r="D17" s="164">
        <f t="shared" si="0"/>
        <v>0.43971226415094339</v>
      </c>
    </row>
    <row r="18" spans="1:15" x14ac:dyDescent="0.3">
      <c r="A18" s="164">
        <v>1971</v>
      </c>
      <c r="B18" s="164">
        <v>1.9849056603773585</v>
      </c>
      <c r="C18" s="162">
        <v>1.9849056603773585</v>
      </c>
      <c r="D18" s="164">
        <f t="shared" si="0"/>
        <v>0.4565283018867925</v>
      </c>
    </row>
    <row r="19" spans="1:15" x14ac:dyDescent="0.3">
      <c r="A19" s="164">
        <v>1972</v>
      </c>
      <c r="B19" s="164">
        <v>2.0641509433962266</v>
      </c>
      <c r="C19" s="162">
        <v>2.0641509433962266</v>
      </c>
      <c r="D19" s="164">
        <f t="shared" si="0"/>
        <v>0.47475471698113214</v>
      </c>
    </row>
    <row r="20" spans="1:15" x14ac:dyDescent="0.3">
      <c r="A20" s="164">
        <v>1973</v>
      </c>
      <c r="B20" s="164">
        <v>2.1764150943396228</v>
      </c>
      <c r="C20" s="162">
        <v>2.1764150943396228</v>
      </c>
      <c r="D20" s="164">
        <f t="shared" si="0"/>
        <v>0.50057547169811323</v>
      </c>
    </row>
    <row r="21" spans="1:15" x14ac:dyDescent="0.3">
      <c r="A21" s="164">
        <v>1974</v>
      </c>
      <c r="B21" s="164">
        <v>2.1806603773584907</v>
      </c>
      <c r="C21" s="162">
        <v>2.1806603773584907</v>
      </c>
      <c r="D21" s="164">
        <f t="shared" si="0"/>
        <v>0.50155188679245288</v>
      </c>
    </row>
    <row r="22" spans="1:15" x14ac:dyDescent="0.3">
      <c r="A22" s="164">
        <v>1975</v>
      </c>
      <c r="B22" s="164">
        <v>2.1679245283018869</v>
      </c>
      <c r="C22" s="162">
        <v>2.1679245283018869</v>
      </c>
      <c r="D22" s="164">
        <f t="shared" si="0"/>
        <v>0.49862264150943403</v>
      </c>
    </row>
    <row r="23" spans="1:15" x14ac:dyDescent="0.3">
      <c r="A23" s="164">
        <v>1976</v>
      </c>
      <c r="B23" s="164">
        <v>2.2943396226415094</v>
      </c>
      <c r="C23" s="162">
        <v>2.2943396226415094</v>
      </c>
      <c r="D23" s="164">
        <f t="shared" si="0"/>
        <v>0.52769811320754723</v>
      </c>
    </row>
    <row r="24" spans="1:15" x14ac:dyDescent="0.3">
      <c r="A24" s="164">
        <v>1977</v>
      </c>
      <c r="B24" s="164">
        <v>2.3660377358490567</v>
      </c>
      <c r="C24" s="162">
        <v>2.3660377358490567</v>
      </c>
      <c r="D24" s="164">
        <f t="shared" si="0"/>
        <v>0.54418867924528302</v>
      </c>
    </row>
    <row r="25" spans="1:15" x14ac:dyDescent="0.3">
      <c r="A25" s="164">
        <v>1978</v>
      </c>
      <c r="B25" s="164">
        <v>2.3933962264150943</v>
      </c>
      <c r="C25" s="162">
        <v>2.3933962264150943</v>
      </c>
      <c r="D25" s="164">
        <f t="shared" si="0"/>
        <v>0.55048113207547167</v>
      </c>
    </row>
    <row r="26" spans="1:15" x14ac:dyDescent="0.3">
      <c r="A26" s="164">
        <v>1979</v>
      </c>
      <c r="B26" s="164">
        <v>2.5268867924528302</v>
      </c>
      <c r="C26" s="162">
        <v>2.5268867924528302</v>
      </c>
      <c r="D26" s="164">
        <f t="shared" si="0"/>
        <v>0.58118396226415092</v>
      </c>
      <c r="G26" s="170"/>
      <c r="H26" s="171"/>
      <c r="I26" s="171"/>
      <c r="J26" s="170"/>
    </row>
    <row r="27" spans="1:15" x14ac:dyDescent="0.3">
      <c r="A27" s="164">
        <v>1980</v>
      </c>
      <c r="B27" s="164">
        <v>2.5004716981132074</v>
      </c>
      <c r="C27" s="162">
        <v>2.5004716981132074</v>
      </c>
      <c r="D27" s="164">
        <f t="shared" si="0"/>
        <v>0.57510849056603774</v>
      </c>
    </row>
    <row r="28" spans="1:15" x14ac:dyDescent="0.3">
      <c r="A28" s="164">
        <v>1981</v>
      </c>
      <c r="B28" s="164">
        <v>2.4235849056603773</v>
      </c>
      <c r="C28" s="162">
        <v>2.4235849056603773</v>
      </c>
      <c r="D28" s="164">
        <f t="shared" si="0"/>
        <v>0.55742452830188682</v>
      </c>
    </row>
    <row r="29" spans="1:15" x14ac:dyDescent="0.3">
      <c r="A29" s="164">
        <v>1982</v>
      </c>
      <c r="B29" s="164">
        <v>2.4028301886792454</v>
      </c>
      <c r="C29" s="162">
        <v>2.4028301886792454</v>
      </c>
      <c r="D29" s="164">
        <f t="shared" si="0"/>
        <v>0.55265094339622645</v>
      </c>
    </row>
    <row r="30" spans="1:15" x14ac:dyDescent="0.3">
      <c r="A30" s="164">
        <v>1983</v>
      </c>
      <c r="B30" s="164">
        <v>2.3938679245283021</v>
      </c>
      <c r="C30" s="162">
        <v>2.3938679245283021</v>
      </c>
      <c r="D30" s="164">
        <f t="shared" si="0"/>
        <v>0.55058962264150946</v>
      </c>
    </row>
    <row r="31" spans="1:15" x14ac:dyDescent="0.3">
      <c r="A31" s="164">
        <v>1984</v>
      </c>
      <c r="B31" s="164">
        <v>2.4801886792452832</v>
      </c>
      <c r="C31" s="162">
        <v>2.4801886792452832</v>
      </c>
      <c r="D31" s="164">
        <f t="shared" si="0"/>
        <v>0.57044339622641516</v>
      </c>
      <c r="O31" s="170"/>
    </row>
    <row r="32" spans="1:15" x14ac:dyDescent="0.3">
      <c r="A32" s="164">
        <v>1985</v>
      </c>
      <c r="B32" s="164">
        <v>2.5551886792452829</v>
      </c>
      <c r="C32" s="162">
        <v>2.5551886792452829</v>
      </c>
      <c r="D32" s="164">
        <f t="shared" si="0"/>
        <v>0.58769339622641514</v>
      </c>
    </row>
    <row r="33" spans="1:4" x14ac:dyDescent="0.3">
      <c r="A33" s="164">
        <v>1986</v>
      </c>
      <c r="B33" s="164">
        <v>2.6334905660377359</v>
      </c>
      <c r="C33" s="162">
        <v>2.6334905660377359</v>
      </c>
      <c r="D33" s="164">
        <f t="shared" si="0"/>
        <v>0.60570283018867932</v>
      </c>
    </row>
    <row r="34" spans="1:4" x14ac:dyDescent="0.3">
      <c r="A34" s="164">
        <v>1987</v>
      </c>
      <c r="B34" s="164">
        <v>2.7004716981132075</v>
      </c>
      <c r="C34" s="162">
        <v>2.7004716981132075</v>
      </c>
      <c r="D34" s="164">
        <f t="shared" si="0"/>
        <v>0.62110849056603779</v>
      </c>
    </row>
    <row r="35" spans="1:4" x14ac:dyDescent="0.3">
      <c r="A35" s="164">
        <v>1988</v>
      </c>
      <c r="B35" s="164">
        <v>2.8</v>
      </c>
      <c r="C35" s="162">
        <v>2.8</v>
      </c>
      <c r="D35" s="164">
        <f t="shared" si="0"/>
        <v>0.64400000000000002</v>
      </c>
    </row>
    <row r="36" spans="1:4" x14ac:dyDescent="0.3">
      <c r="A36" s="164">
        <v>1989</v>
      </c>
      <c r="B36" s="164">
        <v>2.861320754716981</v>
      </c>
      <c r="C36" s="162">
        <v>2.861320754716981</v>
      </c>
      <c r="D36" s="164">
        <f t="shared" si="0"/>
        <v>0.65810377358490568</v>
      </c>
    </row>
    <row r="37" spans="1:4" x14ac:dyDescent="0.3">
      <c r="A37" s="164">
        <v>1990</v>
      </c>
      <c r="B37" s="164">
        <v>2.8650943396226416</v>
      </c>
      <c r="C37" s="162">
        <v>2.8650943396226416</v>
      </c>
      <c r="D37" s="164">
        <f t="shared" si="0"/>
        <v>0.65897169811320755</v>
      </c>
    </row>
    <row r="38" spans="1:4" x14ac:dyDescent="0.3">
      <c r="A38" s="164">
        <v>1991</v>
      </c>
      <c r="B38" s="164">
        <v>2.8971698113207549</v>
      </c>
      <c r="C38" s="162">
        <v>2.8971698113207549</v>
      </c>
      <c r="D38" s="164">
        <f t="shared" si="0"/>
        <v>0.66634905660377364</v>
      </c>
    </row>
    <row r="39" spans="1:4" x14ac:dyDescent="0.3">
      <c r="A39" s="164">
        <v>1992</v>
      </c>
      <c r="B39" s="164">
        <v>2.8669811320754719</v>
      </c>
      <c r="C39" s="162">
        <v>2.8669811320754719</v>
      </c>
      <c r="D39" s="164">
        <f t="shared" si="0"/>
        <v>0.65940566037735859</v>
      </c>
    </row>
    <row r="40" spans="1:4" x14ac:dyDescent="0.3">
      <c r="A40" s="164">
        <v>1993</v>
      </c>
      <c r="B40" s="164">
        <v>2.8632075471698113</v>
      </c>
      <c r="C40" s="162">
        <v>2.8632075471698113</v>
      </c>
      <c r="D40" s="164">
        <f t="shared" si="0"/>
        <v>0.65853773584905662</v>
      </c>
    </row>
    <row r="41" spans="1:4" x14ac:dyDescent="0.3">
      <c r="A41" s="164">
        <v>1994</v>
      </c>
      <c r="B41" s="164">
        <v>2.9122641509433964</v>
      </c>
      <c r="C41" s="162">
        <v>2.9122641509433964</v>
      </c>
      <c r="D41" s="164">
        <f t="shared" si="0"/>
        <v>0.66982075471698121</v>
      </c>
    </row>
    <row r="42" spans="1:4" x14ac:dyDescent="0.3">
      <c r="A42" s="164">
        <v>1995</v>
      </c>
      <c r="B42" s="164">
        <v>2.9740566037735849</v>
      </c>
      <c r="C42" s="162">
        <v>2.9740566037735849</v>
      </c>
      <c r="D42" s="164">
        <f t="shared" si="0"/>
        <v>0.68403301886792456</v>
      </c>
    </row>
    <row r="43" spans="1:4" x14ac:dyDescent="0.3">
      <c r="A43" s="164">
        <v>1996</v>
      </c>
      <c r="B43" s="164">
        <v>3.0415094339622644</v>
      </c>
      <c r="C43" s="162">
        <v>3.0415094339622644</v>
      </c>
      <c r="D43" s="164">
        <f t="shared" si="0"/>
        <v>0.69954716981132081</v>
      </c>
    </row>
    <row r="44" spans="1:4" x14ac:dyDescent="0.3">
      <c r="A44" s="164">
        <v>1997</v>
      </c>
      <c r="B44" s="164">
        <v>3.0924528301886793</v>
      </c>
      <c r="C44" s="162">
        <v>3.0924528301886793</v>
      </c>
      <c r="D44" s="164">
        <f t="shared" si="0"/>
        <v>0.71126415094339623</v>
      </c>
    </row>
    <row r="45" spans="1:4" x14ac:dyDescent="0.3">
      <c r="A45" s="164">
        <v>1998</v>
      </c>
      <c r="B45" s="164">
        <v>3.1018867924528304</v>
      </c>
      <c r="C45" s="162">
        <v>3.1018867924528304</v>
      </c>
      <c r="D45" s="164">
        <f t="shared" si="0"/>
        <v>0.71343396226415101</v>
      </c>
    </row>
    <row r="46" spans="1:4" x14ac:dyDescent="0.3">
      <c r="A46" s="164">
        <v>1999</v>
      </c>
      <c r="B46" s="164">
        <v>3.094811320754717</v>
      </c>
      <c r="C46" s="162">
        <v>3.094811320754717</v>
      </c>
      <c r="D46" s="164">
        <f t="shared" si="0"/>
        <v>0.71180660377358496</v>
      </c>
    </row>
    <row r="47" spans="1:4" x14ac:dyDescent="0.3">
      <c r="A47" s="164">
        <v>2000</v>
      </c>
      <c r="B47" s="164">
        <v>3.175943396226415</v>
      </c>
      <c r="C47" s="162">
        <v>3.175943396226415</v>
      </c>
      <c r="D47" s="164">
        <f t="shared" si="0"/>
        <v>0.73046698113207542</v>
      </c>
    </row>
    <row r="48" spans="1:4" x14ac:dyDescent="0.3">
      <c r="A48" s="164">
        <v>2001</v>
      </c>
      <c r="B48" s="164">
        <v>3.2514150943396225</v>
      </c>
      <c r="C48" s="162">
        <v>3.2514150943396225</v>
      </c>
      <c r="D48" s="164">
        <f t="shared" si="0"/>
        <v>0.7478254716981132</v>
      </c>
    </row>
    <row r="49" spans="1:4" x14ac:dyDescent="0.3">
      <c r="A49" s="164">
        <v>2002</v>
      </c>
      <c r="B49" s="164">
        <v>3.2990566037735851</v>
      </c>
      <c r="C49" s="162">
        <v>3.2990566037735851</v>
      </c>
      <c r="D49" s="164">
        <f t="shared" si="0"/>
        <v>0.75878301886792465</v>
      </c>
    </row>
    <row r="50" spans="1:4" x14ac:dyDescent="0.3">
      <c r="A50" s="164">
        <v>2003</v>
      </c>
      <c r="B50" s="164">
        <v>3.479245283018868</v>
      </c>
      <c r="C50" s="162">
        <v>3.479245283018868</v>
      </c>
      <c r="D50" s="164">
        <f t="shared" si="0"/>
        <v>0.80022641509433967</v>
      </c>
    </row>
    <row r="51" spans="1:4" x14ac:dyDescent="0.3">
      <c r="A51" s="164">
        <v>2004</v>
      </c>
      <c r="B51" s="164">
        <v>3.6523584905660376</v>
      </c>
      <c r="C51" s="162">
        <v>3.6523584905660376</v>
      </c>
      <c r="D51" s="164">
        <f t="shared" si="0"/>
        <v>0.84004245283018864</v>
      </c>
    </row>
    <row r="52" spans="1:4" x14ac:dyDescent="0.3">
      <c r="A52" s="164">
        <v>2005</v>
      </c>
      <c r="B52" s="164">
        <v>3.7933962264150942</v>
      </c>
      <c r="C52" s="162">
        <v>3.7933962264150942</v>
      </c>
      <c r="D52" s="164">
        <f t="shared" si="0"/>
        <v>0.87248113207547173</v>
      </c>
    </row>
    <row r="53" spans="1:4" x14ac:dyDescent="0.3">
      <c r="A53" s="164">
        <v>2006</v>
      </c>
      <c r="B53" s="164">
        <v>3.9320754716981132</v>
      </c>
      <c r="C53" s="162">
        <v>3.9320754716981132</v>
      </c>
      <c r="D53" s="164">
        <f t="shared" si="0"/>
        <v>0.90437735849056611</v>
      </c>
    </row>
    <row r="54" spans="1:4" x14ac:dyDescent="0.3">
      <c r="A54" s="164">
        <v>2007</v>
      </c>
      <c r="B54" s="164">
        <v>4.0108490566037736</v>
      </c>
      <c r="C54" s="162">
        <v>4.0108490566037736</v>
      </c>
      <c r="D54" s="164">
        <f t="shared" si="0"/>
        <v>0.92249528301886796</v>
      </c>
    </row>
    <row r="55" spans="1:4" x14ac:dyDescent="0.3">
      <c r="A55" s="164">
        <v>2008</v>
      </c>
      <c r="B55" s="164">
        <v>4.1396226415094342</v>
      </c>
      <c r="C55" s="162">
        <v>4.1396226415094342</v>
      </c>
      <c r="D55" s="164">
        <f t="shared" si="0"/>
        <v>0.95211320754716988</v>
      </c>
    </row>
    <row r="56" spans="1:4" x14ac:dyDescent="0.3">
      <c r="A56" s="164">
        <v>2009</v>
      </c>
      <c r="B56" s="164">
        <v>4.1023584905660373</v>
      </c>
      <c r="C56" s="162">
        <v>4.1023584905660373</v>
      </c>
      <c r="D56" s="164">
        <f t="shared" si="0"/>
        <v>0.94354245283018867</v>
      </c>
    </row>
    <row r="57" spans="1:4" x14ac:dyDescent="0.3">
      <c r="A57" s="164">
        <v>2010</v>
      </c>
      <c r="B57" s="164">
        <v>4.3056603773584907</v>
      </c>
      <c r="C57" s="162">
        <v>4.3056603773584907</v>
      </c>
      <c r="D57" s="164">
        <f t="shared" si="0"/>
        <v>0.9903018867924529</v>
      </c>
    </row>
    <row r="58" spans="1:4" x14ac:dyDescent="0.3">
      <c r="A58" s="164">
        <v>2011</v>
      </c>
      <c r="B58" s="164">
        <v>4.4825471698113208</v>
      </c>
      <c r="C58" s="162">
        <v>4.4825471698113208</v>
      </c>
      <c r="D58" s="164">
        <f t="shared" si="0"/>
        <v>1.0309858490566037</v>
      </c>
    </row>
    <row r="59" spans="1:4" x14ac:dyDescent="0.3">
      <c r="A59" s="164">
        <v>2012</v>
      </c>
      <c r="B59" s="164">
        <v>4.5627358490566037</v>
      </c>
      <c r="C59" s="162">
        <v>4.5627358490566037</v>
      </c>
      <c r="D59" s="164">
        <f t="shared" si="0"/>
        <v>1.049429245283019</v>
      </c>
    </row>
    <row r="60" spans="1:4" x14ac:dyDescent="0.3">
      <c r="A60" s="164">
        <v>2013</v>
      </c>
      <c r="B60" s="164">
        <v>4.6099056603773585</v>
      </c>
      <c r="C60" s="162">
        <v>4.6099056603773585</v>
      </c>
      <c r="D60" s="164">
        <f t="shared" si="0"/>
        <v>1.0602783018867925</v>
      </c>
    </row>
    <row r="61" spans="1:4" x14ac:dyDescent="0.3">
      <c r="A61" s="164">
        <v>2014</v>
      </c>
      <c r="B61" s="164">
        <v>4.6485849056603774</v>
      </c>
      <c r="C61" s="162">
        <v>4.6485849056603774</v>
      </c>
      <c r="D61" s="164">
        <f t="shared" si="0"/>
        <v>1.0691745283018868</v>
      </c>
    </row>
    <row r="62" spans="1:4" x14ac:dyDescent="0.3">
      <c r="A62" s="162">
        <v>2015</v>
      </c>
      <c r="C62" s="162">
        <v>4.8</v>
      </c>
      <c r="D62" s="164">
        <f t="shared" si="0"/>
        <v>1.1040000000000001</v>
      </c>
    </row>
    <row r="95" spans="18:18" x14ac:dyDescent="0.3">
      <c r="R95" s="170"/>
    </row>
  </sheetData>
  <hyperlinks>
    <hyperlink ref="E1" r:id="rId1"/>
  </hyperlinks>
  <pageMargins left="0.25" right="0.25" top="0.75" bottom="0.75" header="0.3" footer="0.3"/>
  <pageSetup paperSize="9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5" name="Scroll Bar 1">
              <controlPr defaultSize="0" autoPict="0">
                <anchor moveWithCells="1">
                  <from>
                    <xdr:col>10</xdr:col>
                    <xdr:colOff>60960</xdr:colOff>
                    <xdr:row>3</xdr:row>
                    <xdr:rowOff>45720</xdr:rowOff>
                  </from>
                  <to>
                    <xdr:col>11</xdr:col>
                    <xdr:colOff>350520</xdr:colOff>
                    <xdr:row>5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U400"/>
  <sheetViews>
    <sheetView topLeftCell="A196" zoomScale="50" zoomScaleNormal="50" workbookViewId="0">
      <selection activeCell="D275" sqref="D275"/>
    </sheetView>
  </sheetViews>
  <sheetFormatPr baseColWidth="10" defaultColWidth="9.6640625" defaultRowHeight="13.2" x14ac:dyDescent="0.25"/>
  <cols>
    <col min="1" max="1" width="8" style="1" customWidth="1"/>
    <col min="2" max="2" width="16.6640625" style="1" customWidth="1"/>
    <col min="3" max="4" width="17" style="1" customWidth="1"/>
    <col min="5" max="5" width="15.33203125" style="1" customWidth="1"/>
    <col min="6" max="6" width="12.109375" style="1" customWidth="1"/>
    <col min="7" max="7" width="19" style="1" customWidth="1"/>
    <col min="8" max="8" width="19" style="99" customWidth="1"/>
    <col min="9" max="9" width="19" style="1" customWidth="1"/>
    <col min="10" max="10" width="17" style="1" customWidth="1"/>
    <col min="11" max="11" width="23.109375" style="1" customWidth="1"/>
    <col min="12" max="12" width="14.33203125" style="1" customWidth="1"/>
    <col min="13" max="13" width="21.109375" style="1" customWidth="1"/>
    <col min="14" max="14" width="4.33203125" style="1" customWidth="1"/>
    <col min="15" max="15" width="2.33203125" style="1" customWidth="1"/>
    <col min="16" max="16" width="13.6640625" style="1" customWidth="1"/>
    <col min="17" max="17" width="5.44140625" style="1" customWidth="1"/>
    <col min="18" max="18" width="5.5546875" style="1" customWidth="1"/>
    <col min="19" max="19" width="5.88671875" style="1" customWidth="1"/>
    <col min="20" max="20" width="8.33203125" style="1" customWidth="1"/>
    <col min="21" max="259" width="9.6640625" style="1"/>
    <col min="260" max="260" width="8" style="1" customWidth="1"/>
    <col min="261" max="261" width="16.6640625" style="1" customWidth="1"/>
    <col min="262" max="262" width="17" style="1" customWidth="1"/>
    <col min="263" max="264" width="12.109375" style="1" customWidth="1"/>
    <col min="265" max="265" width="19" style="1" customWidth="1"/>
    <col min="266" max="266" width="17" style="1" customWidth="1"/>
    <col min="267" max="267" width="9.5546875" style="1" customWidth="1"/>
    <col min="268" max="268" width="8.88671875" style="1" customWidth="1"/>
    <col min="269" max="269" width="3.44140625" style="1" customWidth="1"/>
    <col min="270" max="270" width="4.33203125" style="1" customWidth="1"/>
    <col min="271" max="271" width="2.33203125" style="1" customWidth="1"/>
    <col min="272" max="272" width="13.6640625" style="1" customWidth="1"/>
    <col min="273" max="273" width="5.44140625" style="1" customWidth="1"/>
    <col min="274" max="274" width="5.5546875" style="1" customWidth="1"/>
    <col min="275" max="275" width="5.88671875" style="1" customWidth="1"/>
    <col min="276" max="276" width="8.33203125" style="1" customWidth="1"/>
    <col min="277" max="515" width="9.6640625" style="1"/>
    <col min="516" max="516" width="8" style="1" customWidth="1"/>
    <col min="517" max="517" width="16.6640625" style="1" customWidth="1"/>
    <col min="518" max="518" width="17" style="1" customWidth="1"/>
    <col min="519" max="520" width="12.109375" style="1" customWidth="1"/>
    <col min="521" max="521" width="19" style="1" customWidth="1"/>
    <col min="522" max="522" width="17" style="1" customWidth="1"/>
    <col min="523" max="523" width="9.5546875" style="1" customWidth="1"/>
    <col min="524" max="524" width="8.88671875" style="1" customWidth="1"/>
    <col min="525" max="525" width="3.44140625" style="1" customWidth="1"/>
    <col min="526" max="526" width="4.33203125" style="1" customWidth="1"/>
    <col min="527" max="527" width="2.33203125" style="1" customWidth="1"/>
    <col min="528" max="528" width="13.6640625" style="1" customWidth="1"/>
    <col min="529" max="529" width="5.44140625" style="1" customWidth="1"/>
    <col min="530" max="530" width="5.5546875" style="1" customWidth="1"/>
    <col min="531" max="531" width="5.88671875" style="1" customWidth="1"/>
    <col min="532" max="532" width="8.33203125" style="1" customWidth="1"/>
    <col min="533" max="771" width="9.6640625" style="1"/>
    <col min="772" max="772" width="8" style="1" customWidth="1"/>
    <col min="773" max="773" width="16.6640625" style="1" customWidth="1"/>
    <col min="774" max="774" width="17" style="1" customWidth="1"/>
    <col min="775" max="776" width="12.109375" style="1" customWidth="1"/>
    <col min="777" max="777" width="19" style="1" customWidth="1"/>
    <col min="778" max="778" width="17" style="1" customWidth="1"/>
    <col min="779" max="779" width="9.5546875" style="1" customWidth="1"/>
    <col min="780" max="780" width="8.88671875" style="1" customWidth="1"/>
    <col min="781" max="781" width="3.44140625" style="1" customWidth="1"/>
    <col min="782" max="782" width="4.33203125" style="1" customWidth="1"/>
    <col min="783" max="783" width="2.33203125" style="1" customWidth="1"/>
    <col min="784" max="784" width="13.6640625" style="1" customWidth="1"/>
    <col min="785" max="785" width="5.44140625" style="1" customWidth="1"/>
    <col min="786" max="786" width="5.5546875" style="1" customWidth="1"/>
    <col min="787" max="787" width="5.88671875" style="1" customWidth="1"/>
    <col min="788" max="788" width="8.33203125" style="1" customWidth="1"/>
    <col min="789" max="1027" width="9.6640625" style="1"/>
    <col min="1028" max="1028" width="8" style="1" customWidth="1"/>
    <col min="1029" max="1029" width="16.6640625" style="1" customWidth="1"/>
    <col min="1030" max="1030" width="17" style="1" customWidth="1"/>
    <col min="1031" max="1032" width="12.109375" style="1" customWidth="1"/>
    <col min="1033" max="1033" width="19" style="1" customWidth="1"/>
    <col min="1034" max="1034" width="17" style="1" customWidth="1"/>
    <col min="1035" max="1035" width="9.5546875" style="1" customWidth="1"/>
    <col min="1036" max="1036" width="8.88671875" style="1" customWidth="1"/>
    <col min="1037" max="1037" width="3.44140625" style="1" customWidth="1"/>
    <col min="1038" max="1038" width="4.33203125" style="1" customWidth="1"/>
    <col min="1039" max="1039" width="2.33203125" style="1" customWidth="1"/>
    <col min="1040" max="1040" width="13.6640625" style="1" customWidth="1"/>
    <col min="1041" max="1041" width="5.44140625" style="1" customWidth="1"/>
    <col min="1042" max="1042" width="5.5546875" style="1" customWidth="1"/>
    <col min="1043" max="1043" width="5.88671875" style="1" customWidth="1"/>
    <col min="1044" max="1044" width="8.33203125" style="1" customWidth="1"/>
    <col min="1045" max="1283" width="9.6640625" style="1"/>
    <col min="1284" max="1284" width="8" style="1" customWidth="1"/>
    <col min="1285" max="1285" width="16.6640625" style="1" customWidth="1"/>
    <col min="1286" max="1286" width="17" style="1" customWidth="1"/>
    <col min="1287" max="1288" width="12.109375" style="1" customWidth="1"/>
    <col min="1289" max="1289" width="19" style="1" customWidth="1"/>
    <col min="1290" max="1290" width="17" style="1" customWidth="1"/>
    <col min="1291" max="1291" width="9.5546875" style="1" customWidth="1"/>
    <col min="1292" max="1292" width="8.88671875" style="1" customWidth="1"/>
    <col min="1293" max="1293" width="3.44140625" style="1" customWidth="1"/>
    <col min="1294" max="1294" width="4.33203125" style="1" customWidth="1"/>
    <col min="1295" max="1295" width="2.33203125" style="1" customWidth="1"/>
    <col min="1296" max="1296" width="13.6640625" style="1" customWidth="1"/>
    <col min="1297" max="1297" width="5.44140625" style="1" customWidth="1"/>
    <col min="1298" max="1298" width="5.5546875" style="1" customWidth="1"/>
    <col min="1299" max="1299" width="5.88671875" style="1" customWidth="1"/>
    <col min="1300" max="1300" width="8.33203125" style="1" customWidth="1"/>
    <col min="1301" max="1539" width="9.6640625" style="1"/>
    <col min="1540" max="1540" width="8" style="1" customWidth="1"/>
    <col min="1541" max="1541" width="16.6640625" style="1" customWidth="1"/>
    <col min="1542" max="1542" width="17" style="1" customWidth="1"/>
    <col min="1543" max="1544" width="12.109375" style="1" customWidth="1"/>
    <col min="1545" max="1545" width="19" style="1" customWidth="1"/>
    <col min="1546" max="1546" width="17" style="1" customWidth="1"/>
    <col min="1547" max="1547" width="9.5546875" style="1" customWidth="1"/>
    <col min="1548" max="1548" width="8.88671875" style="1" customWidth="1"/>
    <col min="1549" max="1549" width="3.44140625" style="1" customWidth="1"/>
    <col min="1550" max="1550" width="4.33203125" style="1" customWidth="1"/>
    <col min="1551" max="1551" width="2.33203125" style="1" customWidth="1"/>
    <col min="1552" max="1552" width="13.6640625" style="1" customWidth="1"/>
    <col min="1553" max="1553" width="5.44140625" style="1" customWidth="1"/>
    <col min="1554" max="1554" width="5.5546875" style="1" customWidth="1"/>
    <col min="1555" max="1555" width="5.88671875" style="1" customWidth="1"/>
    <col min="1556" max="1556" width="8.33203125" style="1" customWidth="1"/>
    <col min="1557" max="1795" width="9.6640625" style="1"/>
    <col min="1796" max="1796" width="8" style="1" customWidth="1"/>
    <col min="1797" max="1797" width="16.6640625" style="1" customWidth="1"/>
    <col min="1798" max="1798" width="17" style="1" customWidth="1"/>
    <col min="1799" max="1800" width="12.109375" style="1" customWidth="1"/>
    <col min="1801" max="1801" width="19" style="1" customWidth="1"/>
    <col min="1802" max="1802" width="17" style="1" customWidth="1"/>
    <col min="1803" max="1803" width="9.5546875" style="1" customWidth="1"/>
    <col min="1804" max="1804" width="8.88671875" style="1" customWidth="1"/>
    <col min="1805" max="1805" width="3.44140625" style="1" customWidth="1"/>
    <col min="1806" max="1806" width="4.33203125" style="1" customWidth="1"/>
    <col min="1807" max="1807" width="2.33203125" style="1" customWidth="1"/>
    <col min="1808" max="1808" width="13.6640625" style="1" customWidth="1"/>
    <col min="1809" max="1809" width="5.44140625" style="1" customWidth="1"/>
    <col min="1810" max="1810" width="5.5546875" style="1" customWidth="1"/>
    <col min="1811" max="1811" width="5.88671875" style="1" customWidth="1"/>
    <col min="1812" max="1812" width="8.33203125" style="1" customWidth="1"/>
    <col min="1813" max="2051" width="9.6640625" style="1"/>
    <col min="2052" max="2052" width="8" style="1" customWidth="1"/>
    <col min="2053" max="2053" width="16.6640625" style="1" customWidth="1"/>
    <col min="2054" max="2054" width="17" style="1" customWidth="1"/>
    <col min="2055" max="2056" width="12.109375" style="1" customWidth="1"/>
    <col min="2057" max="2057" width="19" style="1" customWidth="1"/>
    <col min="2058" max="2058" width="17" style="1" customWidth="1"/>
    <col min="2059" max="2059" width="9.5546875" style="1" customWidth="1"/>
    <col min="2060" max="2060" width="8.88671875" style="1" customWidth="1"/>
    <col min="2061" max="2061" width="3.44140625" style="1" customWidth="1"/>
    <col min="2062" max="2062" width="4.33203125" style="1" customWidth="1"/>
    <col min="2063" max="2063" width="2.33203125" style="1" customWidth="1"/>
    <col min="2064" max="2064" width="13.6640625" style="1" customWidth="1"/>
    <col min="2065" max="2065" width="5.44140625" style="1" customWidth="1"/>
    <col min="2066" max="2066" width="5.5546875" style="1" customWidth="1"/>
    <col min="2067" max="2067" width="5.88671875" style="1" customWidth="1"/>
    <col min="2068" max="2068" width="8.33203125" style="1" customWidth="1"/>
    <col min="2069" max="2307" width="9.6640625" style="1"/>
    <col min="2308" max="2308" width="8" style="1" customWidth="1"/>
    <col min="2309" max="2309" width="16.6640625" style="1" customWidth="1"/>
    <col min="2310" max="2310" width="17" style="1" customWidth="1"/>
    <col min="2311" max="2312" width="12.109375" style="1" customWidth="1"/>
    <col min="2313" max="2313" width="19" style="1" customWidth="1"/>
    <col min="2314" max="2314" width="17" style="1" customWidth="1"/>
    <col min="2315" max="2315" width="9.5546875" style="1" customWidth="1"/>
    <col min="2316" max="2316" width="8.88671875" style="1" customWidth="1"/>
    <col min="2317" max="2317" width="3.44140625" style="1" customWidth="1"/>
    <col min="2318" max="2318" width="4.33203125" style="1" customWidth="1"/>
    <col min="2319" max="2319" width="2.33203125" style="1" customWidth="1"/>
    <col min="2320" max="2320" width="13.6640625" style="1" customWidth="1"/>
    <col min="2321" max="2321" width="5.44140625" style="1" customWidth="1"/>
    <col min="2322" max="2322" width="5.5546875" style="1" customWidth="1"/>
    <col min="2323" max="2323" width="5.88671875" style="1" customWidth="1"/>
    <col min="2324" max="2324" width="8.33203125" style="1" customWidth="1"/>
    <col min="2325" max="2563" width="9.6640625" style="1"/>
    <col min="2564" max="2564" width="8" style="1" customWidth="1"/>
    <col min="2565" max="2565" width="16.6640625" style="1" customWidth="1"/>
    <col min="2566" max="2566" width="17" style="1" customWidth="1"/>
    <col min="2567" max="2568" width="12.109375" style="1" customWidth="1"/>
    <col min="2569" max="2569" width="19" style="1" customWidth="1"/>
    <col min="2570" max="2570" width="17" style="1" customWidth="1"/>
    <col min="2571" max="2571" width="9.5546875" style="1" customWidth="1"/>
    <col min="2572" max="2572" width="8.88671875" style="1" customWidth="1"/>
    <col min="2573" max="2573" width="3.44140625" style="1" customWidth="1"/>
    <col min="2574" max="2574" width="4.33203125" style="1" customWidth="1"/>
    <col min="2575" max="2575" width="2.33203125" style="1" customWidth="1"/>
    <col min="2576" max="2576" width="13.6640625" style="1" customWidth="1"/>
    <col min="2577" max="2577" width="5.44140625" style="1" customWidth="1"/>
    <col min="2578" max="2578" width="5.5546875" style="1" customWidth="1"/>
    <col min="2579" max="2579" width="5.88671875" style="1" customWidth="1"/>
    <col min="2580" max="2580" width="8.33203125" style="1" customWidth="1"/>
    <col min="2581" max="2819" width="9.6640625" style="1"/>
    <col min="2820" max="2820" width="8" style="1" customWidth="1"/>
    <col min="2821" max="2821" width="16.6640625" style="1" customWidth="1"/>
    <col min="2822" max="2822" width="17" style="1" customWidth="1"/>
    <col min="2823" max="2824" width="12.109375" style="1" customWidth="1"/>
    <col min="2825" max="2825" width="19" style="1" customWidth="1"/>
    <col min="2826" max="2826" width="17" style="1" customWidth="1"/>
    <col min="2827" max="2827" width="9.5546875" style="1" customWidth="1"/>
    <col min="2828" max="2828" width="8.88671875" style="1" customWidth="1"/>
    <col min="2829" max="2829" width="3.44140625" style="1" customWidth="1"/>
    <col min="2830" max="2830" width="4.33203125" style="1" customWidth="1"/>
    <col min="2831" max="2831" width="2.33203125" style="1" customWidth="1"/>
    <col min="2832" max="2832" width="13.6640625" style="1" customWidth="1"/>
    <col min="2833" max="2833" width="5.44140625" style="1" customWidth="1"/>
    <col min="2834" max="2834" width="5.5546875" style="1" customWidth="1"/>
    <col min="2835" max="2835" width="5.88671875" style="1" customWidth="1"/>
    <col min="2836" max="2836" width="8.33203125" style="1" customWidth="1"/>
    <col min="2837" max="3075" width="9.6640625" style="1"/>
    <col min="3076" max="3076" width="8" style="1" customWidth="1"/>
    <col min="3077" max="3077" width="16.6640625" style="1" customWidth="1"/>
    <col min="3078" max="3078" width="17" style="1" customWidth="1"/>
    <col min="3079" max="3080" width="12.109375" style="1" customWidth="1"/>
    <col min="3081" max="3081" width="19" style="1" customWidth="1"/>
    <col min="3082" max="3082" width="17" style="1" customWidth="1"/>
    <col min="3083" max="3083" width="9.5546875" style="1" customWidth="1"/>
    <col min="3084" max="3084" width="8.88671875" style="1" customWidth="1"/>
    <col min="3085" max="3085" width="3.44140625" style="1" customWidth="1"/>
    <col min="3086" max="3086" width="4.33203125" style="1" customWidth="1"/>
    <col min="3087" max="3087" width="2.33203125" style="1" customWidth="1"/>
    <col min="3088" max="3088" width="13.6640625" style="1" customWidth="1"/>
    <col min="3089" max="3089" width="5.44140625" style="1" customWidth="1"/>
    <col min="3090" max="3090" width="5.5546875" style="1" customWidth="1"/>
    <col min="3091" max="3091" width="5.88671875" style="1" customWidth="1"/>
    <col min="3092" max="3092" width="8.33203125" style="1" customWidth="1"/>
    <col min="3093" max="3331" width="9.6640625" style="1"/>
    <col min="3332" max="3332" width="8" style="1" customWidth="1"/>
    <col min="3333" max="3333" width="16.6640625" style="1" customWidth="1"/>
    <col min="3334" max="3334" width="17" style="1" customWidth="1"/>
    <col min="3335" max="3336" width="12.109375" style="1" customWidth="1"/>
    <col min="3337" max="3337" width="19" style="1" customWidth="1"/>
    <col min="3338" max="3338" width="17" style="1" customWidth="1"/>
    <col min="3339" max="3339" width="9.5546875" style="1" customWidth="1"/>
    <col min="3340" max="3340" width="8.88671875" style="1" customWidth="1"/>
    <col min="3341" max="3341" width="3.44140625" style="1" customWidth="1"/>
    <col min="3342" max="3342" width="4.33203125" style="1" customWidth="1"/>
    <col min="3343" max="3343" width="2.33203125" style="1" customWidth="1"/>
    <col min="3344" max="3344" width="13.6640625" style="1" customWidth="1"/>
    <col min="3345" max="3345" width="5.44140625" style="1" customWidth="1"/>
    <col min="3346" max="3346" width="5.5546875" style="1" customWidth="1"/>
    <col min="3347" max="3347" width="5.88671875" style="1" customWidth="1"/>
    <col min="3348" max="3348" width="8.33203125" style="1" customWidth="1"/>
    <col min="3349" max="3587" width="9.6640625" style="1"/>
    <col min="3588" max="3588" width="8" style="1" customWidth="1"/>
    <col min="3589" max="3589" width="16.6640625" style="1" customWidth="1"/>
    <col min="3590" max="3590" width="17" style="1" customWidth="1"/>
    <col min="3591" max="3592" width="12.109375" style="1" customWidth="1"/>
    <col min="3593" max="3593" width="19" style="1" customWidth="1"/>
    <col min="3594" max="3594" width="17" style="1" customWidth="1"/>
    <col min="3595" max="3595" width="9.5546875" style="1" customWidth="1"/>
    <col min="3596" max="3596" width="8.88671875" style="1" customWidth="1"/>
    <col min="3597" max="3597" width="3.44140625" style="1" customWidth="1"/>
    <col min="3598" max="3598" width="4.33203125" style="1" customWidth="1"/>
    <col min="3599" max="3599" width="2.33203125" style="1" customWidth="1"/>
    <col min="3600" max="3600" width="13.6640625" style="1" customWidth="1"/>
    <col min="3601" max="3601" width="5.44140625" style="1" customWidth="1"/>
    <col min="3602" max="3602" width="5.5546875" style="1" customWidth="1"/>
    <col min="3603" max="3603" width="5.88671875" style="1" customWidth="1"/>
    <col min="3604" max="3604" width="8.33203125" style="1" customWidth="1"/>
    <col min="3605" max="3843" width="9.6640625" style="1"/>
    <col min="3844" max="3844" width="8" style="1" customWidth="1"/>
    <col min="3845" max="3845" width="16.6640625" style="1" customWidth="1"/>
    <col min="3846" max="3846" width="17" style="1" customWidth="1"/>
    <col min="3847" max="3848" width="12.109375" style="1" customWidth="1"/>
    <col min="3849" max="3849" width="19" style="1" customWidth="1"/>
    <col min="3850" max="3850" width="17" style="1" customWidth="1"/>
    <col min="3851" max="3851" width="9.5546875" style="1" customWidth="1"/>
    <col min="3852" max="3852" width="8.88671875" style="1" customWidth="1"/>
    <col min="3853" max="3853" width="3.44140625" style="1" customWidth="1"/>
    <col min="3854" max="3854" width="4.33203125" style="1" customWidth="1"/>
    <col min="3855" max="3855" width="2.33203125" style="1" customWidth="1"/>
    <col min="3856" max="3856" width="13.6640625" style="1" customWidth="1"/>
    <col min="3857" max="3857" width="5.44140625" style="1" customWidth="1"/>
    <col min="3858" max="3858" width="5.5546875" style="1" customWidth="1"/>
    <col min="3859" max="3859" width="5.88671875" style="1" customWidth="1"/>
    <col min="3860" max="3860" width="8.33203125" style="1" customWidth="1"/>
    <col min="3861" max="4099" width="9.6640625" style="1"/>
    <col min="4100" max="4100" width="8" style="1" customWidth="1"/>
    <col min="4101" max="4101" width="16.6640625" style="1" customWidth="1"/>
    <col min="4102" max="4102" width="17" style="1" customWidth="1"/>
    <col min="4103" max="4104" width="12.109375" style="1" customWidth="1"/>
    <col min="4105" max="4105" width="19" style="1" customWidth="1"/>
    <col min="4106" max="4106" width="17" style="1" customWidth="1"/>
    <col min="4107" max="4107" width="9.5546875" style="1" customWidth="1"/>
    <col min="4108" max="4108" width="8.88671875" style="1" customWidth="1"/>
    <col min="4109" max="4109" width="3.44140625" style="1" customWidth="1"/>
    <col min="4110" max="4110" width="4.33203125" style="1" customWidth="1"/>
    <col min="4111" max="4111" width="2.33203125" style="1" customWidth="1"/>
    <col min="4112" max="4112" width="13.6640625" style="1" customWidth="1"/>
    <col min="4113" max="4113" width="5.44140625" style="1" customWidth="1"/>
    <col min="4114" max="4114" width="5.5546875" style="1" customWidth="1"/>
    <col min="4115" max="4115" width="5.88671875" style="1" customWidth="1"/>
    <col min="4116" max="4116" width="8.33203125" style="1" customWidth="1"/>
    <col min="4117" max="4355" width="9.6640625" style="1"/>
    <col min="4356" max="4356" width="8" style="1" customWidth="1"/>
    <col min="4357" max="4357" width="16.6640625" style="1" customWidth="1"/>
    <col min="4358" max="4358" width="17" style="1" customWidth="1"/>
    <col min="4359" max="4360" width="12.109375" style="1" customWidth="1"/>
    <col min="4361" max="4361" width="19" style="1" customWidth="1"/>
    <col min="4362" max="4362" width="17" style="1" customWidth="1"/>
    <col min="4363" max="4363" width="9.5546875" style="1" customWidth="1"/>
    <col min="4364" max="4364" width="8.88671875" style="1" customWidth="1"/>
    <col min="4365" max="4365" width="3.44140625" style="1" customWidth="1"/>
    <col min="4366" max="4366" width="4.33203125" style="1" customWidth="1"/>
    <col min="4367" max="4367" width="2.33203125" style="1" customWidth="1"/>
    <col min="4368" max="4368" width="13.6640625" style="1" customWidth="1"/>
    <col min="4369" max="4369" width="5.44140625" style="1" customWidth="1"/>
    <col min="4370" max="4370" width="5.5546875" style="1" customWidth="1"/>
    <col min="4371" max="4371" width="5.88671875" style="1" customWidth="1"/>
    <col min="4372" max="4372" width="8.33203125" style="1" customWidth="1"/>
    <col min="4373" max="4611" width="9.6640625" style="1"/>
    <col min="4612" max="4612" width="8" style="1" customWidth="1"/>
    <col min="4613" max="4613" width="16.6640625" style="1" customWidth="1"/>
    <col min="4614" max="4614" width="17" style="1" customWidth="1"/>
    <col min="4615" max="4616" width="12.109375" style="1" customWidth="1"/>
    <col min="4617" max="4617" width="19" style="1" customWidth="1"/>
    <col min="4618" max="4618" width="17" style="1" customWidth="1"/>
    <col min="4619" max="4619" width="9.5546875" style="1" customWidth="1"/>
    <col min="4620" max="4620" width="8.88671875" style="1" customWidth="1"/>
    <col min="4621" max="4621" width="3.44140625" style="1" customWidth="1"/>
    <col min="4622" max="4622" width="4.33203125" style="1" customWidth="1"/>
    <col min="4623" max="4623" width="2.33203125" style="1" customWidth="1"/>
    <col min="4624" max="4624" width="13.6640625" style="1" customWidth="1"/>
    <col min="4625" max="4625" width="5.44140625" style="1" customWidth="1"/>
    <col min="4626" max="4626" width="5.5546875" style="1" customWidth="1"/>
    <col min="4627" max="4627" width="5.88671875" style="1" customWidth="1"/>
    <col min="4628" max="4628" width="8.33203125" style="1" customWidth="1"/>
    <col min="4629" max="4867" width="9.6640625" style="1"/>
    <col min="4868" max="4868" width="8" style="1" customWidth="1"/>
    <col min="4869" max="4869" width="16.6640625" style="1" customWidth="1"/>
    <col min="4870" max="4870" width="17" style="1" customWidth="1"/>
    <col min="4871" max="4872" width="12.109375" style="1" customWidth="1"/>
    <col min="4873" max="4873" width="19" style="1" customWidth="1"/>
    <col min="4874" max="4874" width="17" style="1" customWidth="1"/>
    <col min="4875" max="4875" width="9.5546875" style="1" customWidth="1"/>
    <col min="4876" max="4876" width="8.88671875" style="1" customWidth="1"/>
    <col min="4877" max="4877" width="3.44140625" style="1" customWidth="1"/>
    <col min="4878" max="4878" width="4.33203125" style="1" customWidth="1"/>
    <col min="4879" max="4879" width="2.33203125" style="1" customWidth="1"/>
    <col min="4880" max="4880" width="13.6640625" style="1" customWidth="1"/>
    <col min="4881" max="4881" width="5.44140625" style="1" customWidth="1"/>
    <col min="4882" max="4882" width="5.5546875" style="1" customWidth="1"/>
    <col min="4883" max="4883" width="5.88671875" style="1" customWidth="1"/>
    <col min="4884" max="4884" width="8.33203125" style="1" customWidth="1"/>
    <col min="4885" max="5123" width="9.6640625" style="1"/>
    <col min="5124" max="5124" width="8" style="1" customWidth="1"/>
    <col min="5125" max="5125" width="16.6640625" style="1" customWidth="1"/>
    <col min="5126" max="5126" width="17" style="1" customWidth="1"/>
    <col min="5127" max="5128" width="12.109375" style="1" customWidth="1"/>
    <col min="5129" max="5129" width="19" style="1" customWidth="1"/>
    <col min="5130" max="5130" width="17" style="1" customWidth="1"/>
    <col min="5131" max="5131" width="9.5546875" style="1" customWidth="1"/>
    <col min="5132" max="5132" width="8.88671875" style="1" customWidth="1"/>
    <col min="5133" max="5133" width="3.44140625" style="1" customWidth="1"/>
    <col min="5134" max="5134" width="4.33203125" style="1" customWidth="1"/>
    <col min="5135" max="5135" width="2.33203125" style="1" customWidth="1"/>
    <col min="5136" max="5136" width="13.6640625" style="1" customWidth="1"/>
    <col min="5137" max="5137" width="5.44140625" style="1" customWidth="1"/>
    <col min="5138" max="5138" width="5.5546875" style="1" customWidth="1"/>
    <col min="5139" max="5139" width="5.88671875" style="1" customWidth="1"/>
    <col min="5140" max="5140" width="8.33203125" style="1" customWidth="1"/>
    <col min="5141" max="5379" width="9.6640625" style="1"/>
    <col min="5380" max="5380" width="8" style="1" customWidth="1"/>
    <col min="5381" max="5381" width="16.6640625" style="1" customWidth="1"/>
    <col min="5382" max="5382" width="17" style="1" customWidth="1"/>
    <col min="5383" max="5384" width="12.109375" style="1" customWidth="1"/>
    <col min="5385" max="5385" width="19" style="1" customWidth="1"/>
    <col min="5386" max="5386" width="17" style="1" customWidth="1"/>
    <col min="5387" max="5387" width="9.5546875" style="1" customWidth="1"/>
    <col min="5388" max="5388" width="8.88671875" style="1" customWidth="1"/>
    <col min="5389" max="5389" width="3.44140625" style="1" customWidth="1"/>
    <col min="5390" max="5390" width="4.33203125" style="1" customWidth="1"/>
    <col min="5391" max="5391" width="2.33203125" style="1" customWidth="1"/>
    <col min="5392" max="5392" width="13.6640625" style="1" customWidth="1"/>
    <col min="5393" max="5393" width="5.44140625" style="1" customWidth="1"/>
    <col min="5394" max="5394" width="5.5546875" style="1" customWidth="1"/>
    <col min="5395" max="5395" width="5.88671875" style="1" customWidth="1"/>
    <col min="5396" max="5396" width="8.33203125" style="1" customWidth="1"/>
    <col min="5397" max="5635" width="9.6640625" style="1"/>
    <col min="5636" max="5636" width="8" style="1" customWidth="1"/>
    <col min="5637" max="5637" width="16.6640625" style="1" customWidth="1"/>
    <col min="5638" max="5638" width="17" style="1" customWidth="1"/>
    <col min="5639" max="5640" width="12.109375" style="1" customWidth="1"/>
    <col min="5641" max="5641" width="19" style="1" customWidth="1"/>
    <col min="5642" max="5642" width="17" style="1" customWidth="1"/>
    <col min="5643" max="5643" width="9.5546875" style="1" customWidth="1"/>
    <col min="5644" max="5644" width="8.88671875" style="1" customWidth="1"/>
    <col min="5645" max="5645" width="3.44140625" style="1" customWidth="1"/>
    <col min="5646" max="5646" width="4.33203125" style="1" customWidth="1"/>
    <col min="5647" max="5647" width="2.33203125" style="1" customWidth="1"/>
    <col min="5648" max="5648" width="13.6640625" style="1" customWidth="1"/>
    <col min="5649" max="5649" width="5.44140625" style="1" customWidth="1"/>
    <col min="5650" max="5650" width="5.5546875" style="1" customWidth="1"/>
    <col min="5651" max="5651" width="5.88671875" style="1" customWidth="1"/>
    <col min="5652" max="5652" width="8.33203125" style="1" customWidth="1"/>
    <col min="5653" max="5891" width="9.6640625" style="1"/>
    <col min="5892" max="5892" width="8" style="1" customWidth="1"/>
    <col min="5893" max="5893" width="16.6640625" style="1" customWidth="1"/>
    <col min="5894" max="5894" width="17" style="1" customWidth="1"/>
    <col min="5895" max="5896" width="12.109375" style="1" customWidth="1"/>
    <col min="5897" max="5897" width="19" style="1" customWidth="1"/>
    <col min="5898" max="5898" width="17" style="1" customWidth="1"/>
    <col min="5899" max="5899" width="9.5546875" style="1" customWidth="1"/>
    <col min="5900" max="5900" width="8.88671875" style="1" customWidth="1"/>
    <col min="5901" max="5901" width="3.44140625" style="1" customWidth="1"/>
    <col min="5902" max="5902" width="4.33203125" style="1" customWidth="1"/>
    <col min="5903" max="5903" width="2.33203125" style="1" customWidth="1"/>
    <col min="5904" max="5904" width="13.6640625" style="1" customWidth="1"/>
    <col min="5905" max="5905" width="5.44140625" style="1" customWidth="1"/>
    <col min="5906" max="5906" width="5.5546875" style="1" customWidth="1"/>
    <col min="5907" max="5907" width="5.88671875" style="1" customWidth="1"/>
    <col min="5908" max="5908" width="8.33203125" style="1" customWidth="1"/>
    <col min="5909" max="6147" width="9.6640625" style="1"/>
    <col min="6148" max="6148" width="8" style="1" customWidth="1"/>
    <col min="6149" max="6149" width="16.6640625" style="1" customWidth="1"/>
    <col min="6150" max="6150" width="17" style="1" customWidth="1"/>
    <col min="6151" max="6152" width="12.109375" style="1" customWidth="1"/>
    <col min="6153" max="6153" width="19" style="1" customWidth="1"/>
    <col min="6154" max="6154" width="17" style="1" customWidth="1"/>
    <col min="6155" max="6155" width="9.5546875" style="1" customWidth="1"/>
    <col min="6156" max="6156" width="8.88671875" style="1" customWidth="1"/>
    <col min="6157" max="6157" width="3.44140625" style="1" customWidth="1"/>
    <col min="6158" max="6158" width="4.33203125" style="1" customWidth="1"/>
    <col min="6159" max="6159" width="2.33203125" style="1" customWidth="1"/>
    <col min="6160" max="6160" width="13.6640625" style="1" customWidth="1"/>
    <col min="6161" max="6161" width="5.44140625" style="1" customWidth="1"/>
    <col min="6162" max="6162" width="5.5546875" style="1" customWidth="1"/>
    <col min="6163" max="6163" width="5.88671875" style="1" customWidth="1"/>
    <col min="6164" max="6164" width="8.33203125" style="1" customWidth="1"/>
    <col min="6165" max="6403" width="9.6640625" style="1"/>
    <col min="6404" max="6404" width="8" style="1" customWidth="1"/>
    <col min="6405" max="6405" width="16.6640625" style="1" customWidth="1"/>
    <col min="6406" max="6406" width="17" style="1" customWidth="1"/>
    <col min="6407" max="6408" width="12.109375" style="1" customWidth="1"/>
    <col min="6409" max="6409" width="19" style="1" customWidth="1"/>
    <col min="6410" max="6410" width="17" style="1" customWidth="1"/>
    <col min="6411" max="6411" width="9.5546875" style="1" customWidth="1"/>
    <col min="6412" max="6412" width="8.88671875" style="1" customWidth="1"/>
    <col min="6413" max="6413" width="3.44140625" style="1" customWidth="1"/>
    <col min="6414" max="6414" width="4.33203125" style="1" customWidth="1"/>
    <col min="6415" max="6415" width="2.33203125" style="1" customWidth="1"/>
    <col min="6416" max="6416" width="13.6640625" style="1" customWidth="1"/>
    <col min="6417" max="6417" width="5.44140625" style="1" customWidth="1"/>
    <col min="6418" max="6418" width="5.5546875" style="1" customWidth="1"/>
    <col min="6419" max="6419" width="5.88671875" style="1" customWidth="1"/>
    <col min="6420" max="6420" width="8.33203125" style="1" customWidth="1"/>
    <col min="6421" max="6659" width="9.6640625" style="1"/>
    <col min="6660" max="6660" width="8" style="1" customWidth="1"/>
    <col min="6661" max="6661" width="16.6640625" style="1" customWidth="1"/>
    <col min="6662" max="6662" width="17" style="1" customWidth="1"/>
    <col min="6663" max="6664" width="12.109375" style="1" customWidth="1"/>
    <col min="6665" max="6665" width="19" style="1" customWidth="1"/>
    <col min="6666" max="6666" width="17" style="1" customWidth="1"/>
    <col min="6667" max="6667" width="9.5546875" style="1" customWidth="1"/>
    <col min="6668" max="6668" width="8.88671875" style="1" customWidth="1"/>
    <col min="6669" max="6669" width="3.44140625" style="1" customWidth="1"/>
    <col min="6670" max="6670" width="4.33203125" style="1" customWidth="1"/>
    <col min="6671" max="6671" width="2.33203125" style="1" customWidth="1"/>
    <col min="6672" max="6672" width="13.6640625" style="1" customWidth="1"/>
    <col min="6673" max="6673" width="5.44140625" style="1" customWidth="1"/>
    <col min="6674" max="6674" width="5.5546875" style="1" customWidth="1"/>
    <col min="6675" max="6675" width="5.88671875" style="1" customWidth="1"/>
    <col min="6676" max="6676" width="8.33203125" style="1" customWidth="1"/>
    <col min="6677" max="6915" width="9.6640625" style="1"/>
    <col min="6916" max="6916" width="8" style="1" customWidth="1"/>
    <col min="6917" max="6917" width="16.6640625" style="1" customWidth="1"/>
    <col min="6918" max="6918" width="17" style="1" customWidth="1"/>
    <col min="6919" max="6920" width="12.109375" style="1" customWidth="1"/>
    <col min="6921" max="6921" width="19" style="1" customWidth="1"/>
    <col min="6922" max="6922" width="17" style="1" customWidth="1"/>
    <col min="6923" max="6923" width="9.5546875" style="1" customWidth="1"/>
    <col min="6924" max="6924" width="8.88671875" style="1" customWidth="1"/>
    <col min="6925" max="6925" width="3.44140625" style="1" customWidth="1"/>
    <col min="6926" max="6926" width="4.33203125" style="1" customWidth="1"/>
    <col min="6927" max="6927" width="2.33203125" style="1" customWidth="1"/>
    <col min="6928" max="6928" width="13.6640625" style="1" customWidth="1"/>
    <col min="6929" max="6929" width="5.44140625" style="1" customWidth="1"/>
    <col min="6930" max="6930" width="5.5546875" style="1" customWidth="1"/>
    <col min="6931" max="6931" width="5.88671875" style="1" customWidth="1"/>
    <col min="6932" max="6932" width="8.33203125" style="1" customWidth="1"/>
    <col min="6933" max="7171" width="9.6640625" style="1"/>
    <col min="7172" max="7172" width="8" style="1" customWidth="1"/>
    <col min="7173" max="7173" width="16.6640625" style="1" customWidth="1"/>
    <col min="7174" max="7174" width="17" style="1" customWidth="1"/>
    <col min="7175" max="7176" width="12.109375" style="1" customWidth="1"/>
    <col min="7177" max="7177" width="19" style="1" customWidth="1"/>
    <col min="7178" max="7178" width="17" style="1" customWidth="1"/>
    <col min="7179" max="7179" width="9.5546875" style="1" customWidth="1"/>
    <col min="7180" max="7180" width="8.88671875" style="1" customWidth="1"/>
    <col min="7181" max="7181" width="3.44140625" style="1" customWidth="1"/>
    <col min="7182" max="7182" width="4.33203125" style="1" customWidth="1"/>
    <col min="7183" max="7183" width="2.33203125" style="1" customWidth="1"/>
    <col min="7184" max="7184" width="13.6640625" style="1" customWidth="1"/>
    <col min="7185" max="7185" width="5.44140625" style="1" customWidth="1"/>
    <col min="7186" max="7186" width="5.5546875" style="1" customWidth="1"/>
    <col min="7187" max="7187" width="5.88671875" style="1" customWidth="1"/>
    <col min="7188" max="7188" width="8.33203125" style="1" customWidth="1"/>
    <col min="7189" max="7427" width="9.6640625" style="1"/>
    <col min="7428" max="7428" width="8" style="1" customWidth="1"/>
    <col min="7429" max="7429" width="16.6640625" style="1" customWidth="1"/>
    <col min="7430" max="7430" width="17" style="1" customWidth="1"/>
    <col min="7431" max="7432" width="12.109375" style="1" customWidth="1"/>
    <col min="7433" max="7433" width="19" style="1" customWidth="1"/>
    <col min="7434" max="7434" width="17" style="1" customWidth="1"/>
    <col min="7435" max="7435" width="9.5546875" style="1" customWidth="1"/>
    <col min="7436" max="7436" width="8.88671875" style="1" customWidth="1"/>
    <col min="7437" max="7437" width="3.44140625" style="1" customWidth="1"/>
    <col min="7438" max="7438" width="4.33203125" style="1" customWidth="1"/>
    <col min="7439" max="7439" width="2.33203125" style="1" customWidth="1"/>
    <col min="7440" max="7440" width="13.6640625" style="1" customWidth="1"/>
    <col min="7441" max="7441" width="5.44140625" style="1" customWidth="1"/>
    <col min="7442" max="7442" width="5.5546875" style="1" customWidth="1"/>
    <col min="7443" max="7443" width="5.88671875" style="1" customWidth="1"/>
    <col min="7444" max="7444" width="8.33203125" style="1" customWidth="1"/>
    <col min="7445" max="7683" width="9.6640625" style="1"/>
    <col min="7684" max="7684" width="8" style="1" customWidth="1"/>
    <col min="7685" max="7685" width="16.6640625" style="1" customWidth="1"/>
    <col min="7686" max="7686" width="17" style="1" customWidth="1"/>
    <col min="7687" max="7688" width="12.109375" style="1" customWidth="1"/>
    <col min="7689" max="7689" width="19" style="1" customWidth="1"/>
    <col min="7690" max="7690" width="17" style="1" customWidth="1"/>
    <col min="7691" max="7691" width="9.5546875" style="1" customWidth="1"/>
    <col min="7692" max="7692" width="8.88671875" style="1" customWidth="1"/>
    <col min="7693" max="7693" width="3.44140625" style="1" customWidth="1"/>
    <col min="7694" max="7694" width="4.33203125" style="1" customWidth="1"/>
    <col min="7695" max="7695" width="2.33203125" style="1" customWidth="1"/>
    <col min="7696" max="7696" width="13.6640625" style="1" customWidth="1"/>
    <col min="7697" max="7697" width="5.44140625" style="1" customWidth="1"/>
    <col min="7698" max="7698" width="5.5546875" style="1" customWidth="1"/>
    <col min="7699" max="7699" width="5.88671875" style="1" customWidth="1"/>
    <col min="7700" max="7700" width="8.33203125" style="1" customWidth="1"/>
    <col min="7701" max="7939" width="9.6640625" style="1"/>
    <col min="7940" max="7940" width="8" style="1" customWidth="1"/>
    <col min="7941" max="7941" width="16.6640625" style="1" customWidth="1"/>
    <col min="7942" max="7942" width="17" style="1" customWidth="1"/>
    <col min="7943" max="7944" width="12.109375" style="1" customWidth="1"/>
    <col min="7945" max="7945" width="19" style="1" customWidth="1"/>
    <col min="7946" max="7946" width="17" style="1" customWidth="1"/>
    <col min="7947" max="7947" width="9.5546875" style="1" customWidth="1"/>
    <col min="7948" max="7948" width="8.88671875" style="1" customWidth="1"/>
    <col min="7949" max="7949" width="3.44140625" style="1" customWidth="1"/>
    <col min="7950" max="7950" width="4.33203125" style="1" customWidth="1"/>
    <col min="7951" max="7951" width="2.33203125" style="1" customWidth="1"/>
    <col min="7952" max="7952" width="13.6640625" style="1" customWidth="1"/>
    <col min="7953" max="7953" width="5.44140625" style="1" customWidth="1"/>
    <col min="7954" max="7954" width="5.5546875" style="1" customWidth="1"/>
    <col min="7955" max="7955" width="5.88671875" style="1" customWidth="1"/>
    <col min="7956" max="7956" width="8.33203125" style="1" customWidth="1"/>
    <col min="7957" max="8195" width="9.6640625" style="1"/>
    <col min="8196" max="8196" width="8" style="1" customWidth="1"/>
    <col min="8197" max="8197" width="16.6640625" style="1" customWidth="1"/>
    <col min="8198" max="8198" width="17" style="1" customWidth="1"/>
    <col min="8199" max="8200" width="12.109375" style="1" customWidth="1"/>
    <col min="8201" max="8201" width="19" style="1" customWidth="1"/>
    <col min="8202" max="8202" width="17" style="1" customWidth="1"/>
    <col min="8203" max="8203" width="9.5546875" style="1" customWidth="1"/>
    <col min="8204" max="8204" width="8.88671875" style="1" customWidth="1"/>
    <col min="8205" max="8205" width="3.44140625" style="1" customWidth="1"/>
    <col min="8206" max="8206" width="4.33203125" style="1" customWidth="1"/>
    <col min="8207" max="8207" width="2.33203125" style="1" customWidth="1"/>
    <col min="8208" max="8208" width="13.6640625" style="1" customWidth="1"/>
    <col min="8209" max="8209" width="5.44140625" style="1" customWidth="1"/>
    <col min="8210" max="8210" width="5.5546875" style="1" customWidth="1"/>
    <col min="8211" max="8211" width="5.88671875" style="1" customWidth="1"/>
    <col min="8212" max="8212" width="8.33203125" style="1" customWidth="1"/>
    <col min="8213" max="8451" width="9.6640625" style="1"/>
    <col min="8452" max="8452" width="8" style="1" customWidth="1"/>
    <col min="8453" max="8453" width="16.6640625" style="1" customWidth="1"/>
    <col min="8454" max="8454" width="17" style="1" customWidth="1"/>
    <col min="8455" max="8456" width="12.109375" style="1" customWidth="1"/>
    <col min="8457" max="8457" width="19" style="1" customWidth="1"/>
    <col min="8458" max="8458" width="17" style="1" customWidth="1"/>
    <col min="8459" max="8459" width="9.5546875" style="1" customWidth="1"/>
    <col min="8460" max="8460" width="8.88671875" style="1" customWidth="1"/>
    <col min="8461" max="8461" width="3.44140625" style="1" customWidth="1"/>
    <col min="8462" max="8462" width="4.33203125" style="1" customWidth="1"/>
    <col min="8463" max="8463" width="2.33203125" style="1" customWidth="1"/>
    <col min="8464" max="8464" width="13.6640625" style="1" customWidth="1"/>
    <col min="8465" max="8465" width="5.44140625" style="1" customWidth="1"/>
    <col min="8466" max="8466" width="5.5546875" style="1" customWidth="1"/>
    <col min="8467" max="8467" width="5.88671875" style="1" customWidth="1"/>
    <col min="8468" max="8468" width="8.33203125" style="1" customWidth="1"/>
    <col min="8469" max="8707" width="9.6640625" style="1"/>
    <col min="8708" max="8708" width="8" style="1" customWidth="1"/>
    <col min="8709" max="8709" width="16.6640625" style="1" customWidth="1"/>
    <col min="8710" max="8710" width="17" style="1" customWidth="1"/>
    <col min="8711" max="8712" width="12.109375" style="1" customWidth="1"/>
    <col min="8713" max="8713" width="19" style="1" customWidth="1"/>
    <col min="8714" max="8714" width="17" style="1" customWidth="1"/>
    <col min="8715" max="8715" width="9.5546875" style="1" customWidth="1"/>
    <col min="8716" max="8716" width="8.88671875" style="1" customWidth="1"/>
    <col min="8717" max="8717" width="3.44140625" style="1" customWidth="1"/>
    <col min="8718" max="8718" width="4.33203125" style="1" customWidth="1"/>
    <col min="8719" max="8719" width="2.33203125" style="1" customWidth="1"/>
    <col min="8720" max="8720" width="13.6640625" style="1" customWidth="1"/>
    <col min="8721" max="8721" width="5.44140625" style="1" customWidth="1"/>
    <col min="8722" max="8722" width="5.5546875" style="1" customWidth="1"/>
    <col min="8723" max="8723" width="5.88671875" style="1" customWidth="1"/>
    <col min="8724" max="8724" width="8.33203125" style="1" customWidth="1"/>
    <col min="8725" max="8963" width="9.6640625" style="1"/>
    <col min="8964" max="8964" width="8" style="1" customWidth="1"/>
    <col min="8965" max="8965" width="16.6640625" style="1" customWidth="1"/>
    <col min="8966" max="8966" width="17" style="1" customWidth="1"/>
    <col min="8967" max="8968" width="12.109375" style="1" customWidth="1"/>
    <col min="8969" max="8969" width="19" style="1" customWidth="1"/>
    <col min="8970" max="8970" width="17" style="1" customWidth="1"/>
    <col min="8971" max="8971" width="9.5546875" style="1" customWidth="1"/>
    <col min="8972" max="8972" width="8.88671875" style="1" customWidth="1"/>
    <col min="8973" max="8973" width="3.44140625" style="1" customWidth="1"/>
    <col min="8974" max="8974" width="4.33203125" style="1" customWidth="1"/>
    <col min="8975" max="8975" width="2.33203125" style="1" customWidth="1"/>
    <col min="8976" max="8976" width="13.6640625" style="1" customWidth="1"/>
    <col min="8977" max="8977" width="5.44140625" style="1" customWidth="1"/>
    <col min="8978" max="8978" width="5.5546875" style="1" customWidth="1"/>
    <col min="8979" max="8979" width="5.88671875" style="1" customWidth="1"/>
    <col min="8980" max="8980" width="8.33203125" style="1" customWidth="1"/>
    <col min="8981" max="9219" width="9.6640625" style="1"/>
    <col min="9220" max="9220" width="8" style="1" customWidth="1"/>
    <col min="9221" max="9221" width="16.6640625" style="1" customWidth="1"/>
    <col min="9222" max="9222" width="17" style="1" customWidth="1"/>
    <col min="9223" max="9224" width="12.109375" style="1" customWidth="1"/>
    <col min="9225" max="9225" width="19" style="1" customWidth="1"/>
    <col min="9226" max="9226" width="17" style="1" customWidth="1"/>
    <col min="9227" max="9227" width="9.5546875" style="1" customWidth="1"/>
    <col min="9228" max="9228" width="8.88671875" style="1" customWidth="1"/>
    <col min="9229" max="9229" width="3.44140625" style="1" customWidth="1"/>
    <col min="9230" max="9230" width="4.33203125" style="1" customWidth="1"/>
    <col min="9231" max="9231" width="2.33203125" style="1" customWidth="1"/>
    <col min="9232" max="9232" width="13.6640625" style="1" customWidth="1"/>
    <col min="9233" max="9233" width="5.44140625" style="1" customWidth="1"/>
    <col min="9234" max="9234" width="5.5546875" style="1" customWidth="1"/>
    <col min="9235" max="9235" width="5.88671875" style="1" customWidth="1"/>
    <col min="9236" max="9236" width="8.33203125" style="1" customWidth="1"/>
    <col min="9237" max="9475" width="9.6640625" style="1"/>
    <col min="9476" max="9476" width="8" style="1" customWidth="1"/>
    <col min="9477" max="9477" width="16.6640625" style="1" customWidth="1"/>
    <col min="9478" max="9478" width="17" style="1" customWidth="1"/>
    <col min="9479" max="9480" width="12.109375" style="1" customWidth="1"/>
    <col min="9481" max="9481" width="19" style="1" customWidth="1"/>
    <col min="9482" max="9482" width="17" style="1" customWidth="1"/>
    <col min="9483" max="9483" width="9.5546875" style="1" customWidth="1"/>
    <col min="9484" max="9484" width="8.88671875" style="1" customWidth="1"/>
    <col min="9485" max="9485" width="3.44140625" style="1" customWidth="1"/>
    <col min="9486" max="9486" width="4.33203125" style="1" customWidth="1"/>
    <col min="9487" max="9487" width="2.33203125" style="1" customWidth="1"/>
    <col min="9488" max="9488" width="13.6640625" style="1" customWidth="1"/>
    <col min="9489" max="9489" width="5.44140625" style="1" customWidth="1"/>
    <col min="9490" max="9490" width="5.5546875" style="1" customWidth="1"/>
    <col min="9491" max="9491" width="5.88671875" style="1" customWidth="1"/>
    <col min="9492" max="9492" width="8.33203125" style="1" customWidth="1"/>
    <col min="9493" max="9731" width="9.6640625" style="1"/>
    <col min="9732" max="9732" width="8" style="1" customWidth="1"/>
    <col min="9733" max="9733" width="16.6640625" style="1" customWidth="1"/>
    <col min="9734" max="9734" width="17" style="1" customWidth="1"/>
    <col min="9735" max="9736" width="12.109375" style="1" customWidth="1"/>
    <col min="9737" max="9737" width="19" style="1" customWidth="1"/>
    <col min="9738" max="9738" width="17" style="1" customWidth="1"/>
    <col min="9739" max="9739" width="9.5546875" style="1" customWidth="1"/>
    <col min="9740" max="9740" width="8.88671875" style="1" customWidth="1"/>
    <col min="9741" max="9741" width="3.44140625" style="1" customWidth="1"/>
    <col min="9742" max="9742" width="4.33203125" style="1" customWidth="1"/>
    <col min="9743" max="9743" width="2.33203125" style="1" customWidth="1"/>
    <col min="9744" max="9744" width="13.6640625" style="1" customWidth="1"/>
    <col min="9745" max="9745" width="5.44140625" style="1" customWidth="1"/>
    <col min="9746" max="9746" width="5.5546875" style="1" customWidth="1"/>
    <col min="9747" max="9747" width="5.88671875" style="1" customWidth="1"/>
    <col min="9748" max="9748" width="8.33203125" style="1" customWidth="1"/>
    <col min="9749" max="9987" width="9.6640625" style="1"/>
    <col min="9988" max="9988" width="8" style="1" customWidth="1"/>
    <col min="9989" max="9989" width="16.6640625" style="1" customWidth="1"/>
    <col min="9990" max="9990" width="17" style="1" customWidth="1"/>
    <col min="9991" max="9992" width="12.109375" style="1" customWidth="1"/>
    <col min="9993" max="9993" width="19" style="1" customWidth="1"/>
    <col min="9994" max="9994" width="17" style="1" customWidth="1"/>
    <col min="9995" max="9995" width="9.5546875" style="1" customWidth="1"/>
    <col min="9996" max="9996" width="8.88671875" style="1" customWidth="1"/>
    <col min="9997" max="9997" width="3.44140625" style="1" customWidth="1"/>
    <col min="9998" max="9998" width="4.33203125" style="1" customWidth="1"/>
    <col min="9999" max="9999" width="2.33203125" style="1" customWidth="1"/>
    <col min="10000" max="10000" width="13.6640625" style="1" customWidth="1"/>
    <col min="10001" max="10001" width="5.44140625" style="1" customWidth="1"/>
    <col min="10002" max="10002" width="5.5546875" style="1" customWidth="1"/>
    <col min="10003" max="10003" width="5.88671875" style="1" customWidth="1"/>
    <col min="10004" max="10004" width="8.33203125" style="1" customWidth="1"/>
    <col min="10005" max="10243" width="9.6640625" style="1"/>
    <col min="10244" max="10244" width="8" style="1" customWidth="1"/>
    <col min="10245" max="10245" width="16.6640625" style="1" customWidth="1"/>
    <col min="10246" max="10246" width="17" style="1" customWidth="1"/>
    <col min="10247" max="10248" width="12.109375" style="1" customWidth="1"/>
    <col min="10249" max="10249" width="19" style="1" customWidth="1"/>
    <col min="10250" max="10250" width="17" style="1" customWidth="1"/>
    <col min="10251" max="10251" width="9.5546875" style="1" customWidth="1"/>
    <col min="10252" max="10252" width="8.88671875" style="1" customWidth="1"/>
    <col min="10253" max="10253" width="3.44140625" style="1" customWidth="1"/>
    <col min="10254" max="10254" width="4.33203125" style="1" customWidth="1"/>
    <col min="10255" max="10255" width="2.33203125" style="1" customWidth="1"/>
    <col min="10256" max="10256" width="13.6640625" style="1" customWidth="1"/>
    <col min="10257" max="10257" width="5.44140625" style="1" customWidth="1"/>
    <col min="10258" max="10258" width="5.5546875" style="1" customWidth="1"/>
    <col min="10259" max="10259" width="5.88671875" style="1" customWidth="1"/>
    <col min="10260" max="10260" width="8.33203125" style="1" customWidth="1"/>
    <col min="10261" max="10499" width="9.6640625" style="1"/>
    <col min="10500" max="10500" width="8" style="1" customWidth="1"/>
    <col min="10501" max="10501" width="16.6640625" style="1" customWidth="1"/>
    <col min="10502" max="10502" width="17" style="1" customWidth="1"/>
    <col min="10503" max="10504" width="12.109375" style="1" customWidth="1"/>
    <col min="10505" max="10505" width="19" style="1" customWidth="1"/>
    <col min="10506" max="10506" width="17" style="1" customWidth="1"/>
    <col min="10507" max="10507" width="9.5546875" style="1" customWidth="1"/>
    <col min="10508" max="10508" width="8.88671875" style="1" customWidth="1"/>
    <col min="10509" max="10509" width="3.44140625" style="1" customWidth="1"/>
    <col min="10510" max="10510" width="4.33203125" style="1" customWidth="1"/>
    <col min="10511" max="10511" width="2.33203125" style="1" customWidth="1"/>
    <col min="10512" max="10512" width="13.6640625" style="1" customWidth="1"/>
    <col min="10513" max="10513" width="5.44140625" style="1" customWidth="1"/>
    <col min="10514" max="10514" width="5.5546875" style="1" customWidth="1"/>
    <col min="10515" max="10515" width="5.88671875" style="1" customWidth="1"/>
    <col min="10516" max="10516" width="8.33203125" style="1" customWidth="1"/>
    <col min="10517" max="10755" width="9.6640625" style="1"/>
    <col min="10756" max="10756" width="8" style="1" customWidth="1"/>
    <col min="10757" max="10757" width="16.6640625" style="1" customWidth="1"/>
    <col min="10758" max="10758" width="17" style="1" customWidth="1"/>
    <col min="10759" max="10760" width="12.109375" style="1" customWidth="1"/>
    <col min="10761" max="10761" width="19" style="1" customWidth="1"/>
    <col min="10762" max="10762" width="17" style="1" customWidth="1"/>
    <col min="10763" max="10763" width="9.5546875" style="1" customWidth="1"/>
    <col min="10764" max="10764" width="8.88671875" style="1" customWidth="1"/>
    <col min="10765" max="10765" width="3.44140625" style="1" customWidth="1"/>
    <col min="10766" max="10766" width="4.33203125" style="1" customWidth="1"/>
    <col min="10767" max="10767" width="2.33203125" style="1" customWidth="1"/>
    <col min="10768" max="10768" width="13.6640625" style="1" customWidth="1"/>
    <col min="10769" max="10769" width="5.44140625" style="1" customWidth="1"/>
    <col min="10770" max="10770" width="5.5546875" style="1" customWidth="1"/>
    <col min="10771" max="10771" width="5.88671875" style="1" customWidth="1"/>
    <col min="10772" max="10772" width="8.33203125" style="1" customWidth="1"/>
    <col min="10773" max="11011" width="9.6640625" style="1"/>
    <col min="11012" max="11012" width="8" style="1" customWidth="1"/>
    <col min="11013" max="11013" width="16.6640625" style="1" customWidth="1"/>
    <col min="11014" max="11014" width="17" style="1" customWidth="1"/>
    <col min="11015" max="11016" width="12.109375" style="1" customWidth="1"/>
    <col min="11017" max="11017" width="19" style="1" customWidth="1"/>
    <col min="11018" max="11018" width="17" style="1" customWidth="1"/>
    <col min="11019" max="11019" width="9.5546875" style="1" customWidth="1"/>
    <col min="11020" max="11020" width="8.88671875" style="1" customWidth="1"/>
    <col min="11021" max="11021" width="3.44140625" style="1" customWidth="1"/>
    <col min="11022" max="11022" width="4.33203125" style="1" customWidth="1"/>
    <col min="11023" max="11023" width="2.33203125" style="1" customWidth="1"/>
    <col min="11024" max="11024" width="13.6640625" style="1" customWidth="1"/>
    <col min="11025" max="11025" width="5.44140625" style="1" customWidth="1"/>
    <col min="11026" max="11026" width="5.5546875" style="1" customWidth="1"/>
    <col min="11027" max="11027" width="5.88671875" style="1" customWidth="1"/>
    <col min="11028" max="11028" width="8.33203125" style="1" customWidth="1"/>
    <col min="11029" max="11267" width="9.6640625" style="1"/>
    <col min="11268" max="11268" width="8" style="1" customWidth="1"/>
    <col min="11269" max="11269" width="16.6640625" style="1" customWidth="1"/>
    <col min="11270" max="11270" width="17" style="1" customWidth="1"/>
    <col min="11271" max="11272" width="12.109375" style="1" customWidth="1"/>
    <col min="11273" max="11273" width="19" style="1" customWidth="1"/>
    <col min="11274" max="11274" width="17" style="1" customWidth="1"/>
    <col min="11275" max="11275" width="9.5546875" style="1" customWidth="1"/>
    <col min="11276" max="11276" width="8.88671875" style="1" customWidth="1"/>
    <col min="11277" max="11277" width="3.44140625" style="1" customWidth="1"/>
    <col min="11278" max="11278" width="4.33203125" style="1" customWidth="1"/>
    <col min="11279" max="11279" width="2.33203125" style="1" customWidth="1"/>
    <col min="11280" max="11280" width="13.6640625" style="1" customWidth="1"/>
    <col min="11281" max="11281" width="5.44140625" style="1" customWidth="1"/>
    <col min="11282" max="11282" width="5.5546875" style="1" customWidth="1"/>
    <col min="11283" max="11283" width="5.88671875" style="1" customWidth="1"/>
    <col min="11284" max="11284" width="8.33203125" style="1" customWidth="1"/>
    <col min="11285" max="11523" width="9.6640625" style="1"/>
    <col min="11524" max="11524" width="8" style="1" customWidth="1"/>
    <col min="11525" max="11525" width="16.6640625" style="1" customWidth="1"/>
    <col min="11526" max="11526" width="17" style="1" customWidth="1"/>
    <col min="11527" max="11528" width="12.109375" style="1" customWidth="1"/>
    <col min="11529" max="11529" width="19" style="1" customWidth="1"/>
    <col min="11530" max="11530" width="17" style="1" customWidth="1"/>
    <col min="11531" max="11531" width="9.5546875" style="1" customWidth="1"/>
    <col min="11532" max="11532" width="8.88671875" style="1" customWidth="1"/>
    <col min="11533" max="11533" width="3.44140625" style="1" customWidth="1"/>
    <col min="11534" max="11534" width="4.33203125" style="1" customWidth="1"/>
    <col min="11535" max="11535" width="2.33203125" style="1" customWidth="1"/>
    <col min="11536" max="11536" width="13.6640625" style="1" customWidth="1"/>
    <col min="11537" max="11537" width="5.44140625" style="1" customWidth="1"/>
    <col min="11538" max="11538" width="5.5546875" style="1" customWidth="1"/>
    <col min="11539" max="11539" width="5.88671875" style="1" customWidth="1"/>
    <col min="11540" max="11540" width="8.33203125" style="1" customWidth="1"/>
    <col min="11541" max="11779" width="9.6640625" style="1"/>
    <col min="11780" max="11780" width="8" style="1" customWidth="1"/>
    <col min="11781" max="11781" width="16.6640625" style="1" customWidth="1"/>
    <col min="11782" max="11782" width="17" style="1" customWidth="1"/>
    <col min="11783" max="11784" width="12.109375" style="1" customWidth="1"/>
    <col min="11785" max="11785" width="19" style="1" customWidth="1"/>
    <col min="11786" max="11786" width="17" style="1" customWidth="1"/>
    <col min="11787" max="11787" width="9.5546875" style="1" customWidth="1"/>
    <col min="11788" max="11788" width="8.88671875" style="1" customWidth="1"/>
    <col min="11789" max="11789" width="3.44140625" style="1" customWidth="1"/>
    <col min="11790" max="11790" width="4.33203125" style="1" customWidth="1"/>
    <col min="11791" max="11791" width="2.33203125" style="1" customWidth="1"/>
    <col min="11792" max="11792" width="13.6640625" style="1" customWidth="1"/>
    <col min="11793" max="11793" width="5.44140625" style="1" customWidth="1"/>
    <col min="11794" max="11794" width="5.5546875" style="1" customWidth="1"/>
    <col min="11795" max="11795" width="5.88671875" style="1" customWidth="1"/>
    <col min="11796" max="11796" width="8.33203125" style="1" customWidth="1"/>
    <col min="11797" max="12035" width="9.6640625" style="1"/>
    <col min="12036" max="12036" width="8" style="1" customWidth="1"/>
    <col min="12037" max="12037" width="16.6640625" style="1" customWidth="1"/>
    <col min="12038" max="12038" width="17" style="1" customWidth="1"/>
    <col min="12039" max="12040" width="12.109375" style="1" customWidth="1"/>
    <col min="12041" max="12041" width="19" style="1" customWidth="1"/>
    <col min="12042" max="12042" width="17" style="1" customWidth="1"/>
    <col min="12043" max="12043" width="9.5546875" style="1" customWidth="1"/>
    <col min="12044" max="12044" width="8.88671875" style="1" customWidth="1"/>
    <col min="12045" max="12045" width="3.44140625" style="1" customWidth="1"/>
    <col min="12046" max="12046" width="4.33203125" style="1" customWidth="1"/>
    <col min="12047" max="12047" width="2.33203125" style="1" customWidth="1"/>
    <col min="12048" max="12048" width="13.6640625" style="1" customWidth="1"/>
    <col min="12049" max="12049" width="5.44140625" style="1" customWidth="1"/>
    <col min="12050" max="12050" width="5.5546875" style="1" customWidth="1"/>
    <col min="12051" max="12051" width="5.88671875" style="1" customWidth="1"/>
    <col min="12052" max="12052" width="8.33203125" style="1" customWidth="1"/>
    <col min="12053" max="12291" width="9.6640625" style="1"/>
    <col min="12292" max="12292" width="8" style="1" customWidth="1"/>
    <col min="12293" max="12293" width="16.6640625" style="1" customWidth="1"/>
    <col min="12294" max="12294" width="17" style="1" customWidth="1"/>
    <col min="12295" max="12296" width="12.109375" style="1" customWidth="1"/>
    <col min="12297" max="12297" width="19" style="1" customWidth="1"/>
    <col min="12298" max="12298" width="17" style="1" customWidth="1"/>
    <col min="12299" max="12299" width="9.5546875" style="1" customWidth="1"/>
    <col min="12300" max="12300" width="8.88671875" style="1" customWidth="1"/>
    <col min="12301" max="12301" width="3.44140625" style="1" customWidth="1"/>
    <col min="12302" max="12302" width="4.33203125" style="1" customWidth="1"/>
    <col min="12303" max="12303" width="2.33203125" style="1" customWidth="1"/>
    <col min="12304" max="12304" width="13.6640625" style="1" customWidth="1"/>
    <col min="12305" max="12305" width="5.44140625" style="1" customWidth="1"/>
    <col min="12306" max="12306" width="5.5546875" style="1" customWidth="1"/>
    <col min="12307" max="12307" width="5.88671875" style="1" customWidth="1"/>
    <col min="12308" max="12308" width="8.33203125" style="1" customWidth="1"/>
    <col min="12309" max="12547" width="9.6640625" style="1"/>
    <col min="12548" max="12548" width="8" style="1" customWidth="1"/>
    <col min="12549" max="12549" width="16.6640625" style="1" customWidth="1"/>
    <col min="12550" max="12550" width="17" style="1" customWidth="1"/>
    <col min="12551" max="12552" width="12.109375" style="1" customWidth="1"/>
    <col min="12553" max="12553" width="19" style="1" customWidth="1"/>
    <col min="12554" max="12554" width="17" style="1" customWidth="1"/>
    <col min="12555" max="12555" width="9.5546875" style="1" customWidth="1"/>
    <col min="12556" max="12556" width="8.88671875" style="1" customWidth="1"/>
    <col min="12557" max="12557" width="3.44140625" style="1" customWidth="1"/>
    <col min="12558" max="12558" width="4.33203125" style="1" customWidth="1"/>
    <col min="12559" max="12559" width="2.33203125" style="1" customWidth="1"/>
    <col min="12560" max="12560" width="13.6640625" style="1" customWidth="1"/>
    <col min="12561" max="12561" width="5.44140625" style="1" customWidth="1"/>
    <col min="12562" max="12562" width="5.5546875" style="1" customWidth="1"/>
    <col min="12563" max="12563" width="5.88671875" style="1" customWidth="1"/>
    <col min="12564" max="12564" width="8.33203125" style="1" customWidth="1"/>
    <col min="12565" max="12803" width="9.6640625" style="1"/>
    <col min="12804" max="12804" width="8" style="1" customWidth="1"/>
    <col min="12805" max="12805" width="16.6640625" style="1" customWidth="1"/>
    <col min="12806" max="12806" width="17" style="1" customWidth="1"/>
    <col min="12807" max="12808" width="12.109375" style="1" customWidth="1"/>
    <col min="12809" max="12809" width="19" style="1" customWidth="1"/>
    <col min="12810" max="12810" width="17" style="1" customWidth="1"/>
    <col min="12811" max="12811" width="9.5546875" style="1" customWidth="1"/>
    <col min="12812" max="12812" width="8.88671875" style="1" customWidth="1"/>
    <col min="12813" max="12813" width="3.44140625" style="1" customWidth="1"/>
    <col min="12814" max="12814" width="4.33203125" style="1" customWidth="1"/>
    <col min="12815" max="12815" width="2.33203125" style="1" customWidth="1"/>
    <col min="12816" max="12816" width="13.6640625" style="1" customWidth="1"/>
    <col min="12817" max="12817" width="5.44140625" style="1" customWidth="1"/>
    <col min="12818" max="12818" width="5.5546875" style="1" customWidth="1"/>
    <col min="12819" max="12819" width="5.88671875" style="1" customWidth="1"/>
    <col min="12820" max="12820" width="8.33203125" style="1" customWidth="1"/>
    <col min="12821" max="13059" width="9.6640625" style="1"/>
    <col min="13060" max="13060" width="8" style="1" customWidth="1"/>
    <col min="13061" max="13061" width="16.6640625" style="1" customWidth="1"/>
    <col min="13062" max="13062" width="17" style="1" customWidth="1"/>
    <col min="13063" max="13064" width="12.109375" style="1" customWidth="1"/>
    <col min="13065" max="13065" width="19" style="1" customWidth="1"/>
    <col min="13066" max="13066" width="17" style="1" customWidth="1"/>
    <col min="13067" max="13067" width="9.5546875" style="1" customWidth="1"/>
    <col min="13068" max="13068" width="8.88671875" style="1" customWidth="1"/>
    <col min="13069" max="13069" width="3.44140625" style="1" customWidth="1"/>
    <col min="13070" max="13070" width="4.33203125" style="1" customWidth="1"/>
    <col min="13071" max="13071" width="2.33203125" style="1" customWidth="1"/>
    <col min="13072" max="13072" width="13.6640625" style="1" customWidth="1"/>
    <col min="13073" max="13073" width="5.44140625" style="1" customWidth="1"/>
    <col min="13074" max="13074" width="5.5546875" style="1" customWidth="1"/>
    <col min="13075" max="13075" width="5.88671875" style="1" customWidth="1"/>
    <col min="13076" max="13076" width="8.33203125" style="1" customWidth="1"/>
    <col min="13077" max="13315" width="9.6640625" style="1"/>
    <col min="13316" max="13316" width="8" style="1" customWidth="1"/>
    <col min="13317" max="13317" width="16.6640625" style="1" customWidth="1"/>
    <col min="13318" max="13318" width="17" style="1" customWidth="1"/>
    <col min="13319" max="13320" width="12.109375" style="1" customWidth="1"/>
    <col min="13321" max="13321" width="19" style="1" customWidth="1"/>
    <col min="13322" max="13322" width="17" style="1" customWidth="1"/>
    <col min="13323" max="13323" width="9.5546875" style="1" customWidth="1"/>
    <col min="13324" max="13324" width="8.88671875" style="1" customWidth="1"/>
    <col min="13325" max="13325" width="3.44140625" style="1" customWidth="1"/>
    <col min="13326" max="13326" width="4.33203125" style="1" customWidth="1"/>
    <col min="13327" max="13327" width="2.33203125" style="1" customWidth="1"/>
    <col min="13328" max="13328" width="13.6640625" style="1" customWidth="1"/>
    <col min="13329" max="13329" width="5.44140625" style="1" customWidth="1"/>
    <col min="13330" max="13330" width="5.5546875" style="1" customWidth="1"/>
    <col min="13331" max="13331" width="5.88671875" style="1" customWidth="1"/>
    <col min="13332" max="13332" width="8.33203125" style="1" customWidth="1"/>
    <col min="13333" max="13571" width="9.6640625" style="1"/>
    <col min="13572" max="13572" width="8" style="1" customWidth="1"/>
    <col min="13573" max="13573" width="16.6640625" style="1" customWidth="1"/>
    <col min="13574" max="13574" width="17" style="1" customWidth="1"/>
    <col min="13575" max="13576" width="12.109375" style="1" customWidth="1"/>
    <col min="13577" max="13577" width="19" style="1" customWidth="1"/>
    <col min="13578" max="13578" width="17" style="1" customWidth="1"/>
    <col min="13579" max="13579" width="9.5546875" style="1" customWidth="1"/>
    <col min="13580" max="13580" width="8.88671875" style="1" customWidth="1"/>
    <col min="13581" max="13581" width="3.44140625" style="1" customWidth="1"/>
    <col min="13582" max="13582" width="4.33203125" style="1" customWidth="1"/>
    <col min="13583" max="13583" width="2.33203125" style="1" customWidth="1"/>
    <col min="13584" max="13584" width="13.6640625" style="1" customWidth="1"/>
    <col min="13585" max="13585" width="5.44140625" style="1" customWidth="1"/>
    <col min="13586" max="13586" width="5.5546875" style="1" customWidth="1"/>
    <col min="13587" max="13587" width="5.88671875" style="1" customWidth="1"/>
    <col min="13588" max="13588" width="8.33203125" style="1" customWidth="1"/>
    <col min="13589" max="13827" width="9.6640625" style="1"/>
    <col min="13828" max="13828" width="8" style="1" customWidth="1"/>
    <col min="13829" max="13829" width="16.6640625" style="1" customWidth="1"/>
    <col min="13830" max="13830" width="17" style="1" customWidth="1"/>
    <col min="13831" max="13832" width="12.109375" style="1" customWidth="1"/>
    <col min="13833" max="13833" width="19" style="1" customWidth="1"/>
    <col min="13834" max="13834" width="17" style="1" customWidth="1"/>
    <col min="13835" max="13835" width="9.5546875" style="1" customWidth="1"/>
    <col min="13836" max="13836" width="8.88671875" style="1" customWidth="1"/>
    <col min="13837" max="13837" width="3.44140625" style="1" customWidth="1"/>
    <col min="13838" max="13838" width="4.33203125" style="1" customWidth="1"/>
    <col min="13839" max="13839" width="2.33203125" style="1" customWidth="1"/>
    <col min="13840" max="13840" width="13.6640625" style="1" customWidth="1"/>
    <col min="13841" max="13841" width="5.44140625" style="1" customWidth="1"/>
    <col min="13842" max="13842" width="5.5546875" style="1" customWidth="1"/>
    <col min="13843" max="13843" width="5.88671875" style="1" customWidth="1"/>
    <col min="13844" max="13844" width="8.33203125" style="1" customWidth="1"/>
    <col min="13845" max="14083" width="9.6640625" style="1"/>
    <col min="14084" max="14084" width="8" style="1" customWidth="1"/>
    <col min="14085" max="14085" width="16.6640625" style="1" customWidth="1"/>
    <col min="14086" max="14086" width="17" style="1" customWidth="1"/>
    <col min="14087" max="14088" width="12.109375" style="1" customWidth="1"/>
    <col min="14089" max="14089" width="19" style="1" customWidth="1"/>
    <col min="14090" max="14090" width="17" style="1" customWidth="1"/>
    <col min="14091" max="14091" width="9.5546875" style="1" customWidth="1"/>
    <col min="14092" max="14092" width="8.88671875" style="1" customWidth="1"/>
    <col min="14093" max="14093" width="3.44140625" style="1" customWidth="1"/>
    <col min="14094" max="14094" width="4.33203125" style="1" customWidth="1"/>
    <col min="14095" max="14095" width="2.33203125" style="1" customWidth="1"/>
    <col min="14096" max="14096" width="13.6640625" style="1" customWidth="1"/>
    <col min="14097" max="14097" width="5.44140625" style="1" customWidth="1"/>
    <col min="14098" max="14098" width="5.5546875" style="1" customWidth="1"/>
    <col min="14099" max="14099" width="5.88671875" style="1" customWidth="1"/>
    <col min="14100" max="14100" width="8.33203125" style="1" customWidth="1"/>
    <col min="14101" max="14339" width="9.6640625" style="1"/>
    <col min="14340" max="14340" width="8" style="1" customWidth="1"/>
    <col min="14341" max="14341" width="16.6640625" style="1" customWidth="1"/>
    <col min="14342" max="14342" width="17" style="1" customWidth="1"/>
    <col min="14343" max="14344" width="12.109375" style="1" customWidth="1"/>
    <col min="14345" max="14345" width="19" style="1" customWidth="1"/>
    <col min="14346" max="14346" width="17" style="1" customWidth="1"/>
    <col min="14347" max="14347" width="9.5546875" style="1" customWidth="1"/>
    <col min="14348" max="14348" width="8.88671875" style="1" customWidth="1"/>
    <col min="14349" max="14349" width="3.44140625" style="1" customWidth="1"/>
    <col min="14350" max="14350" width="4.33203125" style="1" customWidth="1"/>
    <col min="14351" max="14351" width="2.33203125" style="1" customWidth="1"/>
    <col min="14352" max="14352" width="13.6640625" style="1" customWidth="1"/>
    <col min="14353" max="14353" width="5.44140625" style="1" customWidth="1"/>
    <col min="14354" max="14354" width="5.5546875" style="1" customWidth="1"/>
    <col min="14355" max="14355" width="5.88671875" style="1" customWidth="1"/>
    <col min="14356" max="14356" width="8.33203125" style="1" customWidth="1"/>
    <col min="14357" max="14595" width="9.6640625" style="1"/>
    <col min="14596" max="14596" width="8" style="1" customWidth="1"/>
    <col min="14597" max="14597" width="16.6640625" style="1" customWidth="1"/>
    <col min="14598" max="14598" width="17" style="1" customWidth="1"/>
    <col min="14599" max="14600" width="12.109375" style="1" customWidth="1"/>
    <col min="14601" max="14601" width="19" style="1" customWidth="1"/>
    <col min="14602" max="14602" width="17" style="1" customWidth="1"/>
    <col min="14603" max="14603" width="9.5546875" style="1" customWidth="1"/>
    <col min="14604" max="14604" width="8.88671875" style="1" customWidth="1"/>
    <col min="14605" max="14605" width="3.44140625" style="1" customWidth="1"/>
    <col min="14606" max="14606" width="4.33203125" style="1" customWidth="1"/>
    <col min="14607" max="14607" width="2.33203125" style="1" customWidth="1"/>
    <col min="14608" max="14608" width="13.6640625" style="1" customWidth="1"/>
    <col min="14609" max="14609" width="5.44140625" style="1" customWidth="1"/>
    <col min="14610" max="14610" width="5.5546875" style="1" customWidth="1"/>
    <col min="14611" max="14611" width="5.88671875" style="1" customWidth="1"/>
    <col min="14612" max="14612" width="8.33203125" style="1" customWidth="1"/>
    <col min="14613" max="14851" width="9.6640625" style="1"/>
    <col min="14852" max="14852" width="8" style="1" customWidth="1"/>
    <col min="14853" max="14853" width="16.6640625" style="1" customWidth="1"/>
    <col min="14854" max="14854" width="17" style="1" customWidth="1"/>
    <col min="14855" max="14856" width="12.109375" style="1" customWidth="1"/>
    <col min="14857" max="14857" width="19" style="1" customWidth="1"/>
    <col min="14858" max="14858" width="17" style="1" customWidth="1"/>
    <col min="14859" max="14859" width="9.5546875" style="1" customWidth="1"/>
    <col min="14860" max="14860" width="8.88671875" style="1" customWidth="1"/>
    <col min="14861" max="14861" width="3.44140625" style="1" customWidth="1"/>
    <col min="14862" max="14862" width="4.33203125" style="1" customWidth="1"/>
    <col min="14863" max="14863" width="2.33203125" style="1" customWidth="1"/>
    <col min="14864" max="14864" width="13.6640625" style="1" customWidth="1"/>
    <col min="14865" max="14865" width="5.44140625" style="1" customWidth="1"/>
    <col min="14866" max="14866" width="5.5546875" style="1" customWidth="1"/>
    <col min="14867" max="14867" width="5.88671875" style="1" customWidth="1"/>
    <col min="14868" max="14868" width="8.33203125" style="1" customWidth="1"/>
    <col min="14869" max="15107" width="9.6640625" style="1"/>
    <col min="15108" max="15108" width="8" style="1" customWidth="1"/>
    <col min="15109" max="15109" width="16.6640625" style="1" customWidth="1"/>
    <col min="15110" max="15110" width="17" style="1" customWidth="1"/>
    <col min="15111" max="15112" width="12.109375" style="1" customWidth="1"/>
    <col min="15113" max="15113" width="19" style="1" customWidth="1"/>
    <col min="15114" max="15114" width="17" style="1" customWidth="1"/>
    <col min="15115" max="15115" width="9.5546875" style="1" customWidth="1"/>
    <col min="15116" max="15116" width="8.88671875" style="1" customWidth="1"/>
    <col min="15117" max="15117" width="3.44140625" style="1" customWidth="1"/>
    <col min="15118" max="15118" width="4.33203125" style="1" customWidth="1"/>
    <col min="15119" max="15119" width="2.33203125" style="1" customWidth="1"/>
    <col min="15120" max="15120" width="13.6640625" style="1" customWidth="1"/>
    <col min="15121" max="15121" width="5.44140625" style="1" customWidth="1"/>
    <col min="15122" max="15122" width="5.5546875" style="1" customWidth="1"/>
    <col min="15123" max="15123" width="5.88671875" style="1" customWidth="1"/>
    <col min="15124" max="15124" width="8.33203125" style="1" customWidth="1"/>
    <col min="15125" max="15363" width="9.6640625" style="1"/>
    <col min="15364" max="15364" width="8" style="1" customWidth="1"/>
    <col min="15365" max="15365" width="16.6640625" style="1" customWidth="1"/>
    <col min="15366" max="15366" width="17" style="1" customWidth="1"/>
    <col min="15367" max="15368" width="12.109375" style="1" customWidth="1"/>
    <col min="15369" max="15369" width="19" style="1" customWidth="1"/>
    <col min="15370" max="15370" width="17" style="1" customWidth="1"/>
    <col min="15371" max="15371" width="9.5546875" style="1" customWidth="1"/>
    <col min="15372" max="15372" width="8.88671875" style="1" customWidth="1"/>
    <col min="15373" max="15373" width="3.44140625" style="1" customWidth="1"/>
    <col min="15374" max="15374" width="4.33203125" style="1" customWidth="1"/>
    <col min="15375" max="15375" width="2.33203125" style="1" customWidth="1"/>
    <col min="15376" max="15376" width="13.6640625" style="1" customWidth="1"/>
    <col min="15377" max="15377" width="5.44140625" style="1" customWidth="1"/>
    <col min="15378" max="15378" width="5.5546875" style="1" customWidth="1"/>
    <col min="15379" max="15379" width="5.88671875" style="1" customWidth="1"/>
    <col min="15380" max="15380" width="8.33203125" style="1" customWidth="1"/>
    <col min="15381" max="15619" width="9.6640625" style="1"/>
    <col min="15620" max="15620" width="8" style="1" customWidth="1"/>
    <col min="15621" max="15621" width="16.6640625" style="1" customWidth="1"/>
    <col min="15622" max="15622" width="17" style="1" customWidth="1"/>
    <col min="15623" max="15624" width="12.109375" style="1" customWidth="1"/>
    <col min="15625" max="15625" width="19" style="1" customWidth="1"/>
    <col min="15626" max="15626" width="17" style="1" customWidth="1"/>
    <col min="15627" max="15627" width="9.5546875" style="1" customWidth="1"/>
    <col min="15628" max="15628" width="8.88671875" style="1" customWidth="1"/>
    <col min="15629" max="15629" width="3.44140625" style="1" customWidth="1"/>
    <col min="15630" max="15630" width="4.33203125" style="1" customWidth="1"/>
    <col min="15631" max="15631" width="2.33203125" style="1" customWidth="1"/>
    <col min="15632" max="15632" width="13.6640625" style="1" customWidth="1"/>
    <col min="15633" max="15633" width="5.44140625" style="1" customWidth="1"/>
    <col min="15634" max="15634" width="5.5546875" style="1" customWidth="1"/>
    <col min="15635" max="15635" width="5.88671875" style="1" customWidth="1"/>
    <col min="15636" max="15636" width="8.33203125" style="1" customWidth="1"/>
    <col min="15637" max="15875" width="9.6640625" style="1"/>
    <col min="15876" max="15876" width="8" style="1" customWidth="1"/>
    <col min="15877" max="15877" width="16.6640625" style="1" customWidth="1"/>
    <col min="15878" max="15878" width="17" style="1" customWidth="1"/>
    <col min="15879" max="15880" width="12.109375" style="1" customWidth="1"/>
    <col min="15881" max="15881" width="19" style="1" customWidth="1"/>
    <col min="15882" max="15882" width="17" style="1" customWidth="1"/>
    <col min="15883" max="15883" width="9.5546875" style="1" customWidth="1"/>
    <col min="15884" max="15884" width="8.88671875" style="1" customWidth="1"/>
    <col min="15885" max="15885" width="3.44140625" style="1" customWidth="1"/>
    <col min="15886" max="15886" width="4.33203125" style="1" customWidth="1"/>
    <col min="15887" max="15887" width="2.33203125" style="1" customWidth="1"/>
    <col min="15888" max="15888" width="13.6640625" style="1" customWidth="1"/>
    <col min="15889" max="15889" width="5.44140625" style="1" customWidth="1"/>
    <col min="15890" max="15890" width="5.5546875" style="1" customWidth="1"/>
    <col min="15891" max="15891" width="5.88671875" style="1" customWidth="1"/>
    <col min="15892" max="15892" width="8.33203125" style="1" customWidth="1"/>
    <col min="15893" max="16131" width="9.6640625" style="1"/>
    <col min="16132" max="16132" width="8" style="1" customWidth="1"/>
    <col min="16133" max="16133" width="16.6640625" style="1" customWidth="1"/>
    <col min="16134" max="16134" width="17" style="1" customWidth="1"/>
    <col min="16135" max="16136" width="12.109375" style="1" customWidth="1"/>
    <col min="16137" max="16137" width="19" style="1" customWidth="1"/>
    <col min="16138" max="16138" width="17" style="1" customWidth="1"/>
    <col min="16139" max="16139" width="9.5546875" style="1" customWidth="1"/>
    <col min="16140" max="16140" width="8.88671875" style="1" customWidth="1"/>
    <col min="16141" max="16141" width="3.44140625" style="1" customWidth="1"/>
    <col min="16142" max="16142" width="4.33203125" style="1" customWidth="1"/>
    <col min="16143" max="16143" width="2.33203125" style="1" customWidth="1"/>
    <col min="16144" max="16144" width="13.6640625" style="1" customWidth="1"/>
    <col min="16145" max="16145" width="5.44140625" style="1" customWidth="1"/>
    <col min="16146" max="16146" width="5.5546875" style="1" customWidth="1"/>
    <col min="16147" max="16147" width="5.88671875" style="1" customWidth="1"/>
    <col min="16148" max="16148" width="8.33203125" style="1" customWidth="1"/>
    <col min="16149" max="16384" width="9.6640625" style="1"/>
  </cols>
  <sheetData>
    <row r="1" spans="1:21" ht="21" x14ac:dyDescent="0.4">
      <c r="A1" s="15" t="s">
        <v>0</v>
      </c>
    </row>
    <row r="4" spans="1:21" ht="39.6" x14ac:dyDescent="0.3">
      <c r="F4" s="16" t="s">
        <v>1</v>
      </c>
      <c r="G4" s="17">
        <v>2.12</v>
      </c>
      <c r="H4" s="146"/>
      <c r="K4" s="18"/>
      <c r="L4" s="18"/>
      <c r="M4" s="18"/>
      <c r="N4" s="18"/>
      <c r="O4" s="18"/>
      <c r="P4" s="18" t="s">
        <v>2</v>
      </c>
      <c r="Q4" s="18" t="s">
        <v>3</v>
      </c>
      <c r="R4" s="18"/>
      <c r="S4" s="18" t="s">
        <v>4</v>
      </c>
      <c r="T4" s="18" t="s">
        <v>5</v>
      </c>
      <c r="U4" s="18"/>
    </row>
    <row r="5" spans="1:21" ht="24.6" customHeight="1" x14ac:dyDescent="0.25">
      <c r="A5" s="19" t="s">
        <v>6</v>
      </c>
      <c r="B5" s="19" t="s">
        <v>7</v>
      </c>
      <c r="C5" s="20" t="s">
        <v>8</v>
      </c>
      <c r="D5" s="20" t="s">
        <v>105</v>
      </c>
      <c r="E5" s="20" t="s">
        <v>9</v>
      </c>
      <c r="F5" s="20" t="s">
        <v>10</v>
      </c>
      <c r="G5" s="92" t="s">
        <v>11</v>
      </c>
      <c r="H5" s="100"/>
      <c r="I5" s="97" t="s">
        <v>6</v>
      </c>
      <c r="J5" s="1" t="s">
        <v>2167</v>
      </c>
      <c r="K5" s="18"/>
      <c r="L5" s="18"/>
      <c r="M5" s="18"/>
      <c r="N5" s="18"/>
      <c r="O5" s="18"/>
      <c r="P5" s="18" t="s">
        <v>12</v>
      </c>
      <c r="Q5" s="18" t="s">
        <v>13</v>
      </c>
      <c r="R5" s="18" t="s">
        <v>14</v>
      </c>
      <c r="S5" s="18" t="s">
        <v>15</v>
      </c>
      <c r="T5" s="18" t="s">
        <v>16</v>
      </c>
      <c r="U5" s="18"/>
    </row>
    <row r="6" spans="1:21" x14ac:dyDescent="0.25">
      <c r="A6" s="2">
        <v>1751</v>
      </c>
      <c r="B6" s="2">
        <v>3</v>
      </c>
      <c r="C6" s="2">
        <f>B6/1000</f>
        <v>3.0000000000000001E-3</v>
      </c>
      <c r="D6" s="22">
        <f>C6/$G$4</f>
        <v>1.4150943396226414E-3</v>
      </c>
      <c r="E6" s="2">
        <f>C6/2</f>
        <v>1.5E-3</v>
      </c>
      <c r="F6" s="23">
        <f>E6/$G$4</f>
        <v>7.0754716981132071E-4</v>
      </c>
      <c r="G6" s="93">
        <f>B6/(1000*$G$4)</f>
        <v>1.4150943396226414E-3</v>
      </c>
      <c r="H6" s="101"/>
      <c r="I6" s="98">
        <v>1751</v>
      </c>
      <c r="K6" s="18"/>
      <c r="L6" s="18"/>
      <c r="M6" s="18"/>
      <c r="N6" s="18"/>
      <c r="O6" s="18"/>
      <c r="P6" s="18">
        <v>3</v>
      </c>
      <c r="Q6" s="18">
        <v>0</v>
      </c>
      <c r="R6" s="18"/>
      <c r="S6" s="18">
        <v>0</v>
      </c>
      <c r="T6" s="18"/>
      <c r="U6" s="18"/>
    </row>
    <row r="7" spans="1:21" x14ac:dyDescent="0.25">
      <c r="A7" s="2">
        <v>1752</v>
      </c>
      <c r="B7" s="2">
        <v>3</v>
      </c>
      <c r="C7" s="2">
        <f>C6+B7/1000</f>
        <v>6.0000000000000001E-3</v>
      </c>
      <c r="D7" s="22">
        <f t="shared" ref="D7:D70" si="0">C7/$G$4</f>
        <v>2.8301886792452828E-3</v>
      </c>
      <c r="E7" s="2">
        <f t="shared" ref="E7:E70" si="1">C7/2</f>
        <v>3.0000000000000001E-3</v>
      </c>
      <c r="F7" s="23">
        <f t="shared" ref="F7:F70" si="2">E7/$G$4</f>
        <v>1.4150943396226414E-3</v>
      </c>
      <c r="G7" s="93">
        <f t="shared" ref="G7:G70" si="3">B7/(1000*$G$4)</f>
        <v>1.4150943396226414E-3</v>
      </c>
      <c r="H7" s="101"/>
      <c r="I7" s="98">
        <v>1752</v>
      </c>
      <c r="K7" s="18"/>
      <c r="L7" s="18"/>
      <c r="M7" s="18"/>
      <c r="N7" s="18"/>
      <c r="O7" s="18"/>
      <c r="P7" s="18">
        <v>3</v>
      </c>
      <c r="Q7" s="18">
        <v>0</v>
      </c>
      <c r="R7" s="18"/>
      <c r="S7" s="18">
        <v>0</v>
      </c>
      <c r="T7" s="18"/>
      <c r="U7" s="18"/>
    </row>
    <row r="8" spans="1:21" x14ac:dyDescent="0.25">
      <c r="A8" s="2">
        <v>1753</v>
      </c>
      <c r="B8" s="2">
        <v>3</v>
      </c>
      <c r="C8" s="2">
        <f t="shared" ref="C8:C71" si="4">C7+B8/1000</f>
        <v>9.0000000000000011E-3</v>
      </c>
      <c r="D8" s="22">
        <f t="shared" si="0"/>
        <v>4.2452830188679245E-3</v>
      </c>
      <c r="E8" s="2">
        <f t="shared" si="1"/>
        <v>4.5000000000000005E-3</v>
      </c>
      <c r="F8" s="23">
        <f t="shared" si="2"/>
        <v>2.1226415094339622E-3</v>
      </c>
      <c r="G8" s="93">
        <f t="shared" si="3"/>
        <v>1.4150943396226414E-3</v>
      </c>
      <c r="H8" s="101"/>
      <c r="I8" s="98">
        <v>1753</v>
      </c>
      <c r="K8" s="18"/>
      <c r="L8" s="18"/>
      <c r="M8" s="18"/>
      <c r="N8" s="18"/>
      <c r="O8" s="18"/>
      <c r="P8" s="18">
        <v>3</v>
      </c>
      <c r="Q8" s="18">
        <v>0</v>
      </c>
      <c r="R8" s="18"/>
      <c r="S8" s="18">
        <v>0</v>
      </c>
      <c r="T8" s="18"/>
      <c r="U8" s="18"/>
    </row>
    <row r="9" spans="1:21" x14ac:dyDescent="0.25">
      <c r="A9" s="2">
        <v>1754</v>
      </c>
      <c r="B9" s="2">
        <v>3</v>
      </c>
      <c r="C9" s="2">
        <f t="shared" si="4"/>
        <v>1.2E-2</v>
      </c>
      <c r="D9" s="22">
        <f t="shared" si="0"/>
        <v>5.6603773584905656E-3</v>
      </c>
      <c r="E9" s="2">
        <f t="shared" si="1"/>
        <v>6.0000000000000001E-3</v>
      </c>
      <c r="F9" s="23">
        <f t="shared" si="2"/>
        <v>2.8301886792452828E-3</v>
      </c>
      <c r="G9" s="93">
        <f t="shared" si="3"/>
        <v>1.4150943396226414E-3</v>
      </c>
      <c r="H9" s="101"/>
      <c r="I9" s="98">
        <v>1754</v>
      </c>
      <c r="K9" s="18"/>
      <c r="L9" s="18"/>
      <c r="M9" s="18"/>
      <c r="N9" s="18"/>
      <c r="O9" s="18"/>
      <c r="P9" s="18">
        <v>3</v>
      </c>
      <c r="Q9" s="18">
        <v>0</v>
      </c>
      <c r="R9" s="18"/>
      <c r="S9" s="18">
        <v>0</v>
      </c>
      <c r="T9" s="18"/>
      <c r="U9" s="18"/>
    </row>
    <row r="10" spans="1:21" x14ac:dyDescent="0.25">
      <c r="A10" s="2">
        <v>1755</v>
      </c>
      <c r="B10" s="2">
        <v>3</v>
      </c>
      <c r="C10" s="2">
        <f t="shared" si="4"/>
        <v>1.4999999999999999E-2</v>
      </c>
      <c r="D10" s="22">
        <f t="shared" si="0"/>
        <v>7.0754716981132068E-3</v>
      </c>
      <c r="E10" s="2">
        <f t="shared" si="1"/>
        <v>7.4999999999999997E-3</v>
      </c>
      <c r="F10" s="23">
        <f t="shared" si="2"/>
        <v>3.5377358490566034E-3</v>
      </c>
      <c r="G10" s="93">
        <f t="shared" si="3"/>
        <v>1.4150943396226414E-3</v>
      </c>
      <c r="H10" s="101"/>
      <c r="I10" s="98">
        <v>1755</v>
      </c>
      <c r="K10" s="18"/>
      <c r="L10" s="18"/>
      <c r="M10" s="18"/>
      <c r="N10" s="18"/>
      <c r="O10" s="18"/>
      <c r="P10" s="18">
        <v>3</v>
      </c>
      <c r="Q10" s="18">
        <v>0</v>
      </c>
      <c r="R10" s="18"/>
      <c r="S10" s="18">
        <v>0</v>
      </c>
      <c r="T10" s="18"/>
      <c r="U10" s="18"/>
    </row>
    <row r="11" spans="1:21" x14ac:dyDescent="0.25">
      <c r="A11" s="2">
        <v>1756</v>
      </c>
      <c r="B11" s="2">
        <v>3</v>
      </c>
      <c r="C11" s="2">
        <f t="shared" si="4"/>
        <v>1.7999999999999999E-2</v>
      </c>
      <c r="D11" s="22">
        <f t="shared" si="0"/>
        <v>8.4905660377358472E-3</v>
      </c>
      <c r="E11" s="2">
        <f t="shared" si="1"/>
        <v>8.9999999999999993E-3</v>
      </c>
      <c r="F11" s="23">
        <f t="shared" si="2"/>
        <v>4.2452830188679236E-3</v>
      </c>
      <c r="G11" s="93">
        <f t="shared" si="3"/>
        <v>1.4150943396226414E-3</v>
      </c>
      <c r="H11" s="101"/>
      <c r="I11" s="98">
        <v>1756</v>
      </c>
      <c r="K11" s="18"/>
      <c r="L11" s="18"/>
      <c r="M11" s="18"/>
      <c r="N11" s="18"/>
      <c r="O11" s="18"/>
      <c r="P11" s="18">
        <v>3</v>
      </c>
      <c r="Q11" s="18">
        <v>0</v>
      </c>
      <c r="R11" s="18"/>
      <c r="S11" s="18">
        <v>0</v>
      </c>
      <c r="T11" s="18"/>
      <c r="U11" s="18"/>
    </row>
    <row r="12" spans="1:21" x14ac:dyDescent="0.25">
      <c r="A12" s="2">
        <v>1757</v>
      </c>
      <c r="B12" s="2">
        <v>3</v>
      </c>
      <c r="C12" s="2">
        <f t="shared" si="4"/>
        <v>2.0999999999999998E-2</v>
      </c>
      <c r="D12" s="22">
        <f t="shared" si="0"/>
        <v>9.9056603773584884E-3</v>
      </c>
      <c r="E12" s="2">
        <f t="shared" si="1"/>
        <v>1.0499999999999999E-2</v>
      </c>
      <c r="F12" s="23">
        <f t="shared" si="2"/>
        <v>4.9528301886792442E-3</v>
      </c>
      <c r="G12" s="93">
        <f t="shared" si="3"/>
        <v>1.4150943396226414E-3</v>
      </c>
      <c r="H12" s="101"/>
      <c r="I12" s="98">
        <v>1757</v>
      </c>
      <c r="K12" s="18"/>
      <c r="L12" s="18"/>
      <c r="M12" s="18"/>
      <c r="N12" s="18"/>
      <c r="O12" s="18"/>
      <c r="P12" s="18">
        <v>3</v>
      </c>
      <c r="Q12" s="18">
        <v>0</v>
      </c>
      <c r="R12" s="18"/>
      <c r="S12" s="18">
        <v>0</v>
      </c>
      <c r="T12" s="18"/>
      <c r="U12" s="18"/>
    </row>
    <row r="13" spans="1:21" x14ac:dyDescent="0.25">
      <c r="A13" s="2">
        <v>1758</v>
      </c>
      <c r="B13" s="2">
        <v>3</v>
      </c>
      <c r="C13" s="2">
        <f t="shared" si="4"/>
        <v>2.3999999999999997E-2</v>
      </c>
      <c r="D13" s="22">
        <f t="shared" si="0"/>
        <v>1.132075471698113E-2</v>
      </c>
      <c r="E13" s="2">
        <f t="shared" si="1"/>
        <v>1.1999999999999999E-2</v>
      </c>
      <c r="F13" s="23">
        <f t="shared" si="2"/>
        <v>5.6603773584905648E-3</v>
      </c>
      <c r="G13" s="93">
        <f t="shared" si="3"/>
        <v>1.4150943396226414E-3</v>
      </c>
      <c r="H13" s="101"/>
      <c r="I13" s="98">
        <v>1758</v>
      </c>
      <c r="K13" s="18"/>
      <c r="L13" s="18"/>
      <c r="M13" s="18"/>
      <c r="N13" s="18"/>
      <c r="O13" s="18"/>
      <c r="P13" s="18">
        <v>3</v>
      </c>
      <c r="Q13" s="18">
        <v>0</v>
      </c>
      <c r="R13" s="18"/>
      <c r="S13" s="18">
        <v>0</v>
      </c>
      <c r="T13" s="18"/>
      <c r="U13" s="18"/>
    </row>
    <row r="14" spans="1:21" x14ac:dyDescent="0.25">
      <c r="A14" s="2">
        <v>1759</v>
      </c>
      <c r="B14" s="2">
        <v>3</v>
      </c>
      <c r="C14" s="2">
        <f t="shared" si="4"/>
        <v>2.6999999999999996E-2</v>
      </c>
      <c r="D14" s="22">
        <f t="shared" si="0"/>
        <v>1.2735849056603771E-2</v>
      </c>
      <c r="E14" s="2">
        <f t="shared" si="1"/>
        <v>1.3499999999999998E-2</v>
      </c>
      <c r="F14" s="23">
        <f t="shared" si="2"/>
        <v>6.3679245283018854E-3</v>
      </c>
      <c r="G14" s="93">
        <f t="shared" si="3"/>
        <v>1.4150943396226414E-3</v>
      </c>
      <c r="H14" s="101"/>
      <c r="I14" s="98">
        <v>1759</v>
      </c>
      <c r="K14" s="18"/>
      <c r="L14" s="18"/>
      <c r="M14" s="18"/>
      <c r="N14" s="18"/>
      <c r="O14" s="18"/>
      <c r="P14" s="18">
        <v>3</v>
      </c>
      <c r="Q14" s="18">
        <v>0</v>
      </c>
      <c r="R14" s="18"/>
      <c r="S14" s="18">
        <v>0</v>
      </c>
      <c r="T14" s="18"/>
      <c r="U14" s="18"/>
    </row>
    <row r="15" spans="1:21" x14ac:dyDescent="0.25">
      <c r="A15" s="2">
        <v>1760</v>
      </c>
      <c r="B15" s="2">
        <v>3</v>
      </c>
      <c r="C15" s="2">
        <f t="shared" si="4"/>
        <v>2.9999999999999995E-2</v>
      </c>
      <c r="D15" s="22">
        <f t="shared" si="0"/>
        <v>1.4150943396226412E-2</v>
      </c>
      <c r="E15" s="2">
        <f t="shared" si="1"/>
        <v>1.4999999999999998E-2</v>
      </c>
      <c r="F15" s="23">
        <f t="shared" si="2"/>
        <v>7.075471698113206E-3</v>
      </c>
      <c r="G15" s="93">
        <f t="shared" si="3"/>
        <v>1.4150943396226414E-3</v>
      </c>
      <c r="H15" s="101"/>
      <c r="I15" s="98">
        <v>1760</v>
      </c>
      <c r="J15" s="91">
        <f>SUM(G6:G15)</f>
        <v>1.4150943396226414E-2</v>
      </c>
      <c r="K15" s="18"/>
      <c r="L15" s="18"/>
      <c r="M15" s="18"/>
      <c r="N15" s="18"/>
      <c r="O15" s="18"/>
      <c r="P15" s="18">
        <v>3</v>
      </c>
      <c r="Q15" s="18">
        <v>0</v>
      </c>
      <c r="R15" s="18"/>
      <c r="S15" s="18">
        <v>0</v>
      </c>
      <c r="T15" s="18"/>
      <c r="U15" s="18"/>
    </row>
    <row r="16" spans="1:21" x14ac:dyDescent="0.25">
      <c r="A16" s="2">
        <v>1761</v>
      </c>
      <c r="B16" s="2">
        <v>3</v>
      </c>
      <c r="C16" s="2">
        <f t="shared" si="4"/>
        <v>3.2999999999999995E-2</v>
      </c>
      <c r="D16" s="22">
        <f t="shared" si="0"/>
        <v>1.5566037735849053E-2</v>
      </c>
      <c r="E16" s="2">
        <f t="shared" si="1"/>
        <v>1.6499999999999997E-2</v>
      </c>
      <c r="F16" s="23">
        <f t="shared" si="2"/>
        <v>7.7830188679245266E-3</v>
      </c>
      <c r="G16" s="93">
        <f t="shared" si="3"/>
        <v>1.4150943396226414E-3</v>
      </c>
      <c r="H16" s="101"/>
      <c r="I16" s="98">
        <v>1761</v>
      </c>
      <c r="J16" s="91">
        <f t="shared" ref="J16:J79" si="5">SUM(G7:G16)</f>
        <v>1.4150943396226414E-2</v>
      </c>
      <c r="K16" s="18"/>
      <c r="L16" s="18"/>
      <c r="M16" s="18"/>
      <c r="N16" s="18"/>
      <c r="O16" s="18"/>
      <c r="P16" s="18">
        <v>3</v>
      </c>
      <c r="Q16" s="18">
        <v>0</v>
      </c>
      <c r="R16" s="18"/>
      <c r="S16" s="18">
        <v>0</v>
      </c>
      <c r="T16" s="18"/>
      <c r="U16" s="18"/>
    </row>
    <row r="17" spans="1:21" x14ac:dyDescent="0.25">
      <c r="A17" s="2">
        <v>1762</v>
      </c>
      <c r="B17" s="2">
        <v>3</v>
      </c>
      <c r="C17" s="2">
        <f t="shared" si="4"/>
        <v>3.5999999999999997E-2</v>
      </c>
      <c r="D17" s="22">
        <f t="shared" si="0"/>
        <v>1.6981132075471694E-2</v>
      </c>
      <c r="E17" s="2">
        <f t="shared" si="1"/>
        <v>1.7999999999999999E-2</v>
      </c>
      <c r="F17" s="23">
        <f t="shared" si="2"/>
        <v>8.4905660377358472E-3</v>
      </c>
      <c r="G17" s="93">
        <f t="shared" si="3"/>
        <v>1.4150943396226414E-3</v>
      </c>
      <c r="H17" s="101"/>
      <c r="I17" s="98">
        <v>1762</v>
      </c>
      <c r="J17" s="91">
        <f t="shared" si="5"/>
        <v>1.4150943396226414E-2</v>
      </c>
      <c r="K17" s="18"/>
      <c r="L17" s="18"/>
      <c r="M17" s="18"/>
      <c r="N17" s="18"/>
      <c r="O17" s="18"/>
      <c r="P17" s="18">
        <v>3</v>
      </c>
      <c r="Q17" s="18">
        <v>0</v>
      </c>
      <c r="R17" s="18"/>
      <c r="S17" s="18">
        <v>0</v>
      </c>
      <c r="T17" s="18"/>
      <c r="U17" s="18"/>
    </row>
    <row r="18" spans="1:21" x14ac:dyDescent="0.25">
      <c r="A18" s="2">
        <v>1763</v>
      </c>
      <c r="B18" s="2">
        <v>3</v>
      </c>
      <c r="C18" s="2">
        <f t="shared" si="4"/>
        <v>3.9E-2</v>
      </c>
      <c r="D18" s="22">
        <f t="shared" si="0"/>
        <v>1.8396226415094339E-2</v>
      </c>
      <c r="E18" s="2">
        <f t="shared" si="1"/>
        <v>1.95E-2</v>
      </c>
      <c r="F18" s="23">
        <f t="shared" si="2"/>
        <v>9.1981132075471695E-3</v>
      </c>
      <c r="G18" s="93">
        <f t="shared" si="3"/>
        <v>1.4150943396226414E-3</v>
      </c>
      <c r="H18" s="101"/>
      <c r="I18" s="98">
        <v>1763</v>
      </c>
      <c r="J18" s="91">
        <f t="shared" si="5"/>
        <v>1.4150943396226414E-2</v>
      </c>
      <c r="K18" s="18"/>
      <c r="L18" s="18"/>
      <c r="M18" s="18"/>
      <c r="N18" s="18"/>
      <c r="O18" s="18"/>
      <c r="P18" s="18">
        <v>3</v>
      </c>
      <c r="Q18" s="18">
        <v>0</v>
      </c>
      <c r="R18" s="18"/>
      <c r="S18" s="18">
        <v>0</v>
      </c>
      <c r="T18" s="18"/>
      <c r="U18" s="18"/>
    </row>
    <row r="19" spans="1:21" x14ac:dyDescent="0.25">
      <c r="A19" s="2">
        <v>1764</v>
      </c>
      <c r="B19" s="2">
        <v>3</v>
      </c>
      <c r="C19" s="2">
        <f t="shared" si="4"/>
        <v>4.2000000000000003E-2</v>
      </c>
      <c r="D19" s="22">
        <f t="shared" si="0"/>
        <v>1.981132075471698E-2</v>
      </c>
      <c r="E19" s="2">
        <f t="shared" si="1"/>
        <v>2.1000000000000001E-2</v>
      </c>
      <c r="F19" s="23">
        <f t="shared" si="2"/>
        <v>9.9056603773584901E-3</v>
      </c>
      <c r="G19" s="93">
        <f t="shared" si="3"/>
        <v>1.4150943396226414E-3</v>
      </c>
      <c r="H19" s="101"/>
      <c r="I19" s="98">
        <v>1764</v>
      </c>
      <c r="J19" s="91">
        <f t="shared" si="5"/>
        <v>1.4150943396226414E-2</v>
      </c>
      <c r="K19" s="18"/>
      <c r="L19" s="18"/>
      <c r="M19" s="18"/>
      <c r="N19" s="18"/>
      <c r="O19" s="18"/>
      <c r="P19" s="18">
        <v>3</v>
      </c>
      <c r="Q19" s="18">
        <v>0</v>
      </c>
      <c r="R19" s="18"/>
      <c r="S19" s="18">
        <v>0</v>
      </c>
      <c r="T19" s="18"/>
      <c r="U19" s="18"/>
    </row>
    <row r="20" spans="1:21" x14ac:dyDescent="0.25">
      <c r="A20" s="2">
        <v>1765</v>
      </c>
      <c r="B20" s="2">
        <v>3</v>
      </c>
      <c r="C20" s="2">
        <f t="shared" si="4"/>
        <v>4.5000000000000005E-2</v>
      </c>
      <c r="D20" s="22">
        <f t="shared" si="0"/>
        <v>2.1226415094339625E-2</v>
      </c>
      <c r="E20" s="2">
        <f t="shared" si="1"/>
        <v>2.2500000000000003E-2</v>
      </c>
      <c r="F20" s="23">
        <f t="shared" si="2"/>
        <v>1.0613207547169812E-2</v>
      </c>
      <c r="G20" s="93">
        <f t="shared" si="3"/>
        <v>1.4150943396226414E-3</v>
      </c>
      <c r="H20" s="101"/>
      <c r="I20" s="98">
        <v>1765</v>
      </c>
      <c r="J20" s="91">
        <f t="shared" si="5"/>
        <v>1.4150943396226414E-2</v>
      </c>
      <c r="K20" s="18"/>
      <c r="L20" s="18"/>
      <c r="M20" s="18"/>
      <c r="N20" s="18"/>
      <c r="O20" s="18"/>
      <c r="P20" s="18">
        <v>3</v>
      </c>
      <c r="Q20" s="18">
        <v>0</v>
      </c>
      <c r="R20" s="18"/>
      <c r="S20" s="18">
        <v>0</v>
      </c>
      <c r="T20" s="18"/>
      <c r="U20" s="18"/>
    </row>
    <row r="21" spans="1:21" x14ac:dyDescent="0.25">
      <c r="A21" s="2">
        <v>1766</v>
      </c>
      <c r="B21" s="2">
        <v>3</v>
      </c>
      <c r="C21" s="2">
        <f t="shared" si="4"/>
        <v>4.8000000000000008E-2</v>
      </c>
      <c r="D21" s="22">
        <f t="shared" si="0"/>
        <v>2.2641509433962266E-2</v>
      </c>
      <c r="E21" s="2">
        <f t="shared" si="1"/>
        <v>2.4000000000000004E-2</v>
      </c>
      <c r="F21" s="23">
        <f t="shared" si="2"/>
        <v>1.1320754716981133E-2</v>
      </c>
      <c r="G21" s="93">
        <f t="shared" si="3"/>
        <v>1.4150943396226414E-3</v>
      </c>
      <c r="H21" s="101"/>
      <c r="I21" s="98">
        <v>1766</v>
      </c>
      <c r="J21" s="91">
        <f t="shared" si="5"/>
        <v>1.4150943396226414E-2</v>
      </c>
      <c r="K21" s="18"/>
      <c r="L21" s="18"/>
      <c r="M21" s="18"/>
      <c r="N21" s="18"/>
      <c r="O21" s="18"/>
      <c r="P21" s="18">
        <v>3</v>
      </c>
      <c r="Q21" s="18">
        <v>0</v>
      </c>
      <c r="R21" s="18"/>
      <c r="S21" s="18">
        <v>0</v>
      </c>
      <c r="T21" s="18"/>
      <c r="U21" s="18"/>
    </row>
    <row r="22" spans="1:21" x14ac:dyDescent="0.25">
      <c r="A22" s="2">
        <v>1767</v>
      </c>
      <c r="B22" s="2">
        <v>3</v>
      </c>
      <c r="C22" s="2">
        <f t="shared" si="4"/>
        <v>5.1000000000000011E-2</v>
      </c>
      <c r="D22" s="22">
        <f t="shared" si="0"/>
        <v>2.4056603773584911E-2</v>
      </c>
      <c r="E22" s="2">
        <f t="shared" si="1"/>
        <v>2.5500000000000005E-2</v>
      </c>
      <c r="F22" s="23">
        <f t="shared" si="2"/>
        <v>1.2028301886792455E-2</v>
      </c>
      <c r="G22" s="93">
        <f t="shared" si="3"/>
        <v>1.4150943396226414E-3</v>
      </c>
      <c r="H22" s="101"/>
      <c r="I22" s="98">
        <v>1767</v>
      </c>
      <c r="J22" s="91">
        <f t="shared" si="5"/>
        <v>1.4150943396226414E-2</v>
      </c>
      <c r="K22" s="18"/>
      <c r="L22" s="18"/>
      <c r="M22" s="18"/>
      <c r="N22" s="18"/>
      <c r="O22" s="18"/>
      <c r="P22" s="18">
        <v>3</v>
      </c>
      <c r="Q22" s="18">
        <v>0</v>
      </c>
      <c r="R22" s="18"/>
      <c r="S22" s="18">
        <v>0</v>
      </c>
      <c r="T22" s="18"/>
      <c r="U22" s="18"/>
    </row>
    <row r="23" spans="1:21" x14ac:dyDescent="0.25">
      <c r="A23" s="2">
        <v>1768</v>
      </c>
      <c r="B23" s="2">
        <v>3</v>
      </c>
      <c r="C23" s="2">
        <f t="shared" si="4"/>
        <v>5.4000000000000013E-2</v>
      </c>
      <c r="D23" s="22">
        <f t="shared" si="0"/>
        <v>2.5471698113207552E-2</v>
      </c>
      <c r="E23" s="2">
        <f t="shared" si="1"/>
        <v>2.7000000000000007E-2</v>
      </c>
      <c r="F23" s="23">
        <f t="shared" si="2"/>
        <v>1.2735849056603776E-2</v>
      </c>
      <c r="G23" s="93">
        <f t="shared" si="3"/>
        <v>1.4150943396226414E-3</v>
      </c>
      <c r="H23" s="101"/>
      <c r="I23" s="98">
        <v>1768</v>
      </c>
      <c r="J23" s="91">
        <f t="shared" si="5"/>
        <v>1.4150943396226414E-2</v>
      </c>
      <c r="K23" s="18"/>
      <c r="L23" s="18"/>
      <c r="M23" s="18"/>
      <c r="N23" s="18"/>
      <c r="O23" s="18"/>
      <c r="P23" s="18">
        <v>3</v>
      </c>
      <c r="Q23" s="18">
        <v>0</v>
      </c>
      <c r="R23" s="18"/>
      <c r="S23" s="18">
        <v>0</v>
      </c>
      <c r="T23" s="18"/>
      <c r="U23" s="18"/>
    </row>
    <row r="24" spans="1:21" x14ac:dyDescent="0.25">
      <c r="A24" s="2">
        <v>1769</v>
      </c>
      <c r="B24" s="2">
        <v>3</v>
      </c>
      <c r="C24" s="2">
        <f t="shared" si="4"/>
        <v>5.7000000000000016E-2</v>
      </c>
      <c r="D24" s="22">
        <f t="shared" si="0"/>
        <v>2.6886792452830193E-2</v>
      </c>
      <c r="E24" s="2">
        <f t="shared" si="1"/>
        <v>2.8500000000000008E-2</v>
      </c>
      <c r="F24" s="23">
        <f t="shared" si="2"/>
        <v>1.3443396226415097E-2</v>
      </c>
      <c r="G24" s="93">
        <f t="shared" si="3"/>
        <v>1.4150943396226414E-3</v>
      </c>
      <c r="H24" s="101"/>
      <c r="I24" s="98">
        <v>1769</v>
      </c>
      <c r="J24" s="91">
        <f t="shared" si="5"/>
        <v>1.4150943396226414E-2</v>
      </c>
      <c r="K24" s="18"/>
      <c r="L24" s="18"/>
      <c r="M24" s="18"/>
      <c r="N24" s="18"/>
      <c r="O24" s="18"/>
      <c r="P24" s="18">
        <v>3</v>
      </c>
      <c r="Q24" s="18">
        <v>0</v>
      </c>
      <c r="R24" s="18"/>
      <c r="S24" s="18">
        <v>0</v>
      </c>
      <c r="T24" s="18"/>
      <c r="U24" s="18"/>
    </row>
    <row r="25" spans="1:21" x14ac:dyDescent="0.25">
      <c r="A25" s="2">
        <v>1770</v>
      </c>
      <c r="B25" s="2">
        <v>3</v>
      </c>
      <c r="C25" s="2">
        <f t="shared" si="4"/>
        <v>6.0000000000000019E-2</v>
      </c>
      <c r="D25" s="22">
        <f t="shared" si="0"/>
        <v>2.8301886792452838E-2</v>
      </c>
      <c r="E25" s="2">
        <f t="shared" si="1"/>
        <v>3.0000000000000009E-2</v>
      </c>
      <c r="F25" s="23">
        <f t="shared" si="2"/>
        <v>1.4150943396226419E-2</v>
      </c>
      <c r="G25" s="93">
        <f t="shared" si="3"/>
        <v>1.4150943396226414E-3</v>
      </c>
      <c r="H25" s="101"/>
      <c r="I25" s="98">
        <v>1770</v>
      </c>
      <c r="J25" s="91">
        <f t="shared" si="5"/>
        <v>1.4150943396226414E-2</v>
      </c>
      <c r="K25" s="18"/>
      <c r="L25" s="18"/>
      <c r="M25" s="18"/>
      <c r="N25" s="18"/>
      <c r="O25" s="18"/>
      <c r="P25" s="18">
        <v>3</v>
      </c>
      <c r="Q25" s="18">
        <v>0</v>
      </c>
      <c r="R25" s="18"/>
      <c r="S25" s="18">
        <v>0</v>
      </c>
      <c r="T25" s="18"/>
      <c r="U25" s="18"/>
    </row>
    <row r="26" spans="1:21" x14ac:dyDescent="0.25">
      <c r="A26" s="2">
        <v>1771</v>
      </c>
      <c r="B26" s="2">
        <v>4</v>
      </c>
      <c r="C26" s="2">
        <f t="shared" si="4"/>
        <v>6.4000000000000015E-2</v>
      </c>
      <c r="D26" s="22">
        <f t="shared" si="0"/>
        <v>3.0188679245283026E-2</v>
      </c>
      <c r="E26" s="2">
        <f t="shared" si="1"/>
        <v>3.2000000000000008E-2</v>
      </c>
      <c r="F26" s="23">
        <f t="shared" si="2"/>
        <v>1.5094339622641513E-2</v>
      </c>
      <c r="G26" s="93">
        <f t="shared" si="3"/>
        <v>1.8867924528301887E-3</v>
      </c>
      <c r="H26" s="101"/>
      <c r="I26" s="98">
        <v>1771</v>
      </c>
      <c r="J26" s="91">
        <f t="shared" si="5"/>
        <v>1.4622641509433961E-2</v>
      </c>
      <c r="K26" s="18"/>
      <c r="L26" s="18"/>
      <c r="M26" s="18"/>
      <c r="N26" s="18"/>
      <c r="O26" s="18"/>
      <c r="P26" s="18">
        <v>4</v>
      </c>
      <c r="Q26" s="18">
        <v>0</v>
      </c>
      <c r="R26" s="18"/>
      <c r="S26" s="18">
        <v>0</v>
      </c>
      <c r="T26" s="18"/>
      <c r="U26" s="18"/>
    </row>
    <row r="27" spans="1:21" x14ac:dyDescent="0.25">
      <c r="A27" s="2">
        <v>1772</v>
      </c>
      <c r="B27" s="2">
        <v>4</v>
      </c>
      <c r="C27" s="2">
        <f t="shared" si="4"/>
        <v>6.8000000000000019E-2</v>
      </c>
      <c r="D27" s="22">
        <f t="shared" si="0"/>
        <v>3.2075471698113214E-2</v>
      </c>
      <c r="E27" s="2">
        <f t="shared" si="1"/>
        <v>3.4000000000000009E-2</v>
      </c>
      <c r="F27" s="23">
        <f t="shared" si="2"/>
        <v>1.6037735849056607E-2</v>
      </c>
      <c r="G27" s="93">
        <f t="shared" si="3"/>
        <v>1.8867924528301887E-3</v>
      </c>
      <c r="H27" s="101"/>
      <c r="I27" s="98">
        <v>1772</v>
      </c>
      <c r="J27" s="91">
        <f t="shared" si="5"/>
        <v>1.5094339622641508E-2</v>
      </c>
      <c r="K27" s="18"/>
      <c r="L27" s="18"/>
      <c r="M27" s="18"/>
      <c r="N27" s="18"/>
      <c r="O27" s="18"/>
      <c r="P27" s="18">
        <v>4</v>
      </c>
      <c r="Q27" s="18">
        <v>0</v>
      </c>
      <c r="R27" s="18"/>
      <c r="S27" s="18">
        <v>0</v>
      </c>
      <c r="T27" s="18"/>
      <c r="U27" s="18"/>
    </row>
    <row r="28" spans="1:21" x14ac:dyDescent="0.25">
      <c r="A28" s="2">
        <v>1773</v>
      </c>
      <c r="B28" s="2">
        <v>4</v>
      </c>
      <c r="C28" s="2">
        <f t="shared" si="4"/>
        <v>7.2000000000000022E-2</v>
      </c>
      <c r="D28" s="22">
        <f t="shared" si="0"/>
        <v>3.3962264150943403E-2</v>
      </c>
      <c r="E28" s="2">
        <f t="shared" si="1"/>
        <v>3.6000000000000011E-2</v>
      </c>
      <c r="F28" s="23">
        <f t="shared" si="2"/>
        <v>1.6981132075471701E-2</v>
      </c>
      <c r="G28" s="93">
        <f t="shared" si="3"/>
        <v>1.8867924528301887E-3</v>
      </c>
      <c r="H28" s="101"/>
      <c r="I28" s="98">
        <v>1773</v>
      </c>
      <c r="J28" s="91">
        <f t="shared" si="5"/>
        <v>1.5566037735849055E-2</v>
      </c>
      <c r="K28" s="18"/>
      <c r="L28" s="18"/>
      <c r="M28" s="18"/>
      <c r="N28" s="18"/>
      <c r="O28" s="18"/>
      <c r="P28" s="18">
        <v>4</v>
      </c>
      <c r="Q28" s="18">
        <v>0</v>
      </c>
      <c r="R28" s="18"/>
      <c r="S28" s="18">
        <v>0</v>
      </c>
      <c r="T28" s="18"/>
      <c r="U28" s="18"/>
    </row>
    <row r="29" spans="1:21" x14ac:dyDescent="0.25">
      <c r="A29" s="2">
        <v>1774</v>
      </c>
      <c r="B29" s="2">
        <v>4</v>
      </c>
      <c r="C29" s="2">
        <f t="shared" si="4"/>
        <v>7.6000000000000026E-2</v>
      </c>
      <c r="D29" s="22">
        <f t="shared" si="0"/>
        <v>3.5849056603773598E-2</v>
      </c>
      <c r="E29" s="2">
        <f t="shared" si="1"/>
        <v>3.8000000000000013E-2</v>
      </c>
      <c r="F29" s="23">
        <f t="shared" si="2"/>
        <v>1.7924528301886799E-2</v>
      </c>
      <c r="G29" s="93">
        <f t="shared" si="3"/>
        <v>1.8867924528301887E-3</v>
      </c>
      <c r="H29" s="101"/>
      <c r="I29" s="98">
        <v>1774</v>
      </c>
      <c r="J29" s="91">
        <f t="shared" si="5"/>
        <v>1.6037735849056604E-2</v>
      </c>
      <c r="K29" s="18"/>
      <c r="L29" s="18"/>
      <c r="M29" s="18"/>
      <c r="N29" s="18"/>
      <c r="O29" s="18"/>
      <c r="P29" s="18">
        <v>4</v>
      </c>
      <c r="Q29" s="18">
        <v>0</v>
      </c>
      <c r="R29" s="18"/>
      <c r="S29" s="18">
        <v>0</v>
      </c>
      <c r="T29" s="18"/>
      <c r="U29" s="18"/>
    </row>
    <row r="30" spans="1:21" x14ac:dyDescent="0.25">
      <c r="A30" s="2">
        <v>1775</v>
      </c>
      <c r="B30" s="2">
        <v>4</v>
      </c>
      <c r="C30" s="2">
        <f t="shared" si="4"/>
        <v>8.0000000000000029E-2</v>
      </c>
      <c r="D30" s="22">
        <f t="shared" si="0"/>
        <v>3.7735849056603786E-2</v>
      </c>
      <c r="E30" s="2">
        <f t="shared" si="1"/>
        <v>4.0000000000000015E-2</v>
      </c>
      <c r="F30" s="23">
        <f t="shared" si="2"/>
        <v>1.8867924528301893E-2</v>
      </c>
      <c r="G30" s="93">
        <f t="shared" si="3"/>
        <v>1.8867924528301887E-3</v>
      </c>
      <c r="H30" s="101"/>
      <c r="I30" s="98">
        <v>1775</v>
      </c>
      <c r="J30" s="91">
        <f t="shared" si="5"/>
        <v>1.6509433962264151E-2</v>
      </c>
      <c r="K30" s="18"/>
      <c r="L30" s="18"/>
      <c r="M30" s="18"/>
      <c r="N30" s="18"/>
      <c r="O30" s="18"/>
      <c r="P30" s="18">
        <v>4</v>
      </c>
      <c r="Q30" s="18">
        <v>0</v>
      </c>
      <c r="R30" s="18"/>
      <c r="S30" s="18">
        <v>0</v>
      </c>
      <c r="T30" s="18"/>
      <c r="U30" s="18"/>
    </row>
    <row r="31" spans="1:21" x14ac:dyDescent="0.25">
      <c r="A31" s="2">
        <v>1776</v>
      </c>
      <c r="B31" s="2">
        <v>4</v>
      </c>
      <c r="C31" s="2">
        <f t="shared" si="4"/>
        <v>8.4000000000000033E-2</v>
      </c>
      <c r="D31" s="22">
        <f t="shared" si="0"/>
        <v>3.9622641509433974E-2</v>
      </c>
      <c r="E31" s="2">
        <f t="shared" si="1"/>
        <v>4.2000000000000016E-2</v>
      </c>
      <c r="F31" s="23">
        <f t="shared" si="2"/>
        <v>1.9811320754716987E-2</v>
      </c>
      <c r="G31" s="93">
        <f t="shared" si="3"/>
        <v>1.8867924528301887E-3</v>
      </c>
      <c r="H31" s="101"/>
      <c r="I31" s="98">
        <v>1776</v>
      </c>
      <c r="J31" s="91">
        <f t="shared" si="5"/>
        <v>1.6981132075471698E-2</v>
      </c>
      <c r="K31" s="18"/>
      <c r="L31" s="18"/>
      <c r="M31" s="18"/>
      <c r="N31" s="18"/>
      <c r="O31" s="18"/>
      <c r="P31" s="18">
        <v>4</v>
      </c>
      <c r="Q31" s="18">
        <v>0</v>
      </c>
      <c r="R31" s="18"/>
      <c r="S31" s="18">
        <v>0</v>
      </c>
      <c r="T31" s="18"/>
      <c r="U31" s="18"/>
    </row>
    <row r="32" spans="1:21" x14ac:dyDescent="0.25">
      <c r="A32" s="2">
        <v>1777</v>
      </c>
      <c r="B32" s="2">
        <v>4</v>
      </c>
      <c r="C32" s="2">
        <f t="shared" si="4"/>
        <v>8.8000000000000037E-2</v>
      </c>
      <c r="D32" s="22">
        <f t="shared" si="0"/>
        <v>4.1509433962264169E-2</v>
      </c>
      <c r="E32" s="2">
        <f t="shared" si="1"/>
        <v>4.4000000000000018E-2</v>
      </c>
      <c r="F32" s="23">
        <f t="shared" si="2"/>
        <v>2.0754716981132085E-2</v>
      </c>
      <c r="G32" s="93">
        <f t="shared" si="3"/>
        <v>1.8867924528301887E-3</v>
      </c>
      <c r="H32" s="101"/>
      <c r="I32" s="98">
        <v>1777</v>
      </c>
      <c r="J32" s="91">
        <f t="shared" si="5"/>
        <v>1.7452830188679245E-2</v>
      </c>
      <c r="K32" s="18"/>
      <c r="L32" s="18"/>
      <c r="M32" s="18"/>
      <c r="N32" s="18"/>
      <c r="O32" s="18"/>
      <c r="P32" s="18">
        <v>4</v>
      </c>
      <c r="Q32" s="18">
        <v>0</v>
      </c>
      <c r="R32" s="18"/>
      <c r="S32" s="18">
        <v>0</v>
      </c>
      <c r="T32" s="18"/>
      <c r="U32" s="18"/>
    </row>
    <row r="33" spans="1:21" x14ac:dyDescent="0.25">
      <c r="A33" s="2">
        <v>1778</v>
      </c>
      <c r="B33" s="2">
        <v>4</v>
      </c>
      <c r="C33" s="2">
        <f t="shared" si="4"/>
        <v>9.200000000000004E-2</v>
      </c>
      <c r="D33" s="22">
        <f t="shared" si="0"/>
        <v>4.3396226415094358E-2</v>
      </c>
      <c r="E33" s="2">
        <f t="shared" si="1"/>
        <v>4.600000000000002E-2</v>
      </c>
      <c r="F33" s="23">
        <f t="shared" si="2"/>
        <v>2.1698113207547179E-2</v>
      </c>
      <c r="G33" s="93">
        <f t="shared" si="3"/>
        <v>1.8867924528301887E-3</v>
      </c>
      <c r="H33" s="101"/>
      <c r="I33" s="98">
        <v>1778</v>
      </c>
      <c r="J33" s="91">
        <f t="shared" si="5"/>
        <v>1.7924528301886792E-2</v>
      </c>
      <c r="K33" s="18"/>
      <c r="L33" s="18"/>
      <c r="M33" s="18"/>
      <c r="N33" s="18"/>
      <c r="O33" s="18"/>
      <c r="P33" s="18">
        <v>4</v>
      </c>
      <c r="Q33" s="18">
        <v>0</v>
      </c>
      <c r="R33" s="18"/>
      <c r="S33" s="18">
        <v>0</v>
      </c>
      <c r="T33" s="18"/>
      <c r="U33" s="18"/>
    </row>
    <row r="34" spans="1:21" x14ac:dyDescent="0.25">
      <c r="A34" s="2">
        <v>1779</v>
      </c>
      <c r="B34" s="2">
        <v>4</v>
      </c>
      <c r="C34" s="2">
        <f t="shared" si="4"/>
        <v>9.6000000000000044E-2</v>
      </c>
      <c r="D34" s="22">
        <f t="shared" si="0"/>
        <v>4.5283018867924546E-2</v>
      </c>
      <c r="E34" s="2">
        <f t="shared" si="1"/>
        <v>4.8000000000000022E-2</v>
      </c>
      <c r="F34" s="23">
        <f t="shared" si="2"/>
        <v>2.2641509433962273E-2</v>
      </c>
      <c r="G34" s="93">
        <f t="shared" si="3"/>
        <v>1.8867924528301887E-3</v>
      </c>
      <c r="H34" s="101"/>
      <c r="I34" s="98">
        <v>1779</v>
      </c>
      <c r="J34" s="91">
        <f t="shared" si="5"/>
        <v>1.8396226415094339E-2</v>
      </c>
      <c r="K34" s="18"/>
      <c r="L34" s="18"/>
      <c r="M34" s="18"/>
      <c r="N34" s="18"/>
      <c r="O34" s="18"/>
      <c r="P34" s="18">
        <v>4</v>
      </c>
      <c r="Q34" s="18">
        <v>0</v>
      </c>
      <c r="R34" s="18"/>
      <c r="S34" s="18">
        <v>0</v>
      </c>
      <c r="T34" s="18"/>
      <c r="U34" s="18"/>
    </row>
    <row r="35" spans="1:21" x14ac:dyDescent="0.25">
      <c r="A35" s="2">
        <v>1780</v>
      </c>
      <c r="B35" s="2">
        <v>4</v>
      </c>
      <c r="C35" s="2">
        <f t="shared" si="4"/>
        <v>0.10000000000000005</v>
      </c>
      <c r="D35" s="22">
        <f t="shared" si="0"/>
        <v>4.7169811320754734E-2</v>
      </c>
      <c r="E35" s="2">
        <f t="shared" si="1"/>
        <v>5.0000000000000024E-2</v>
      </c>
      <c r="F35" s="23">
        <f t="shared" si="2"/>
        <v>2.3584905660377367E-2</v>
      </c>
      <c r="G35" s="93">
        <f t="shared" si="3"/>
        <v>1.8867924528301887E-3</v>
      </c>
      <c r="H35" s="101"/>
      <c r="I35" s="98">
        <v>1780</v>
      </c>
      <c r="J35" s="91">
        <f t="shared" si="5"/>
        <v>1.8867924528301886E-2</v>
      </c>
      <c r="K35" s="18"/>
      <c r="L35" s="18"/>
      <c r="M35" s="18"/>
      <c r="N35" s="18"/>
      <c r="O35" s="18"/>
      <c r="P35" s="18">
        <v>4</v>
      </c>
      <c r="Q35" s="18">
        <v>0</v>
      </c>
      <c r="R35" s="18"/>
      <c r="S35" s="18">
        <v>0</v>
      </c>
      <c r="T35" s="18"/>
      <c r="U35" s="18"/>
    </row>
    <row r="36" spans="1:21" x14ac:dyDescent="0.25">
      <c r="A36" s="2">
        <v>1781</v>
      </c>
      <c r="B36" s="2">
        <v>5</v>
      </c>
      <c r="C36" s="2">
        <f t="shared" si="4"/>
        <v>0.10500000000000005</v>
      </c>
      <c r="D36" s="22">
        <f t="shared" si="0"/>
        <v>4.9528301886792477E-2</v>
      </c>
      <c r="E36" s="2">
        <f t="shared" si="1"/>
        <v>5.2500000000000026E-2</v>
      </c>
      <c r="F36" s="23">
        <f t="shared" si="2"/>
        <v>2.4764150943396238E-2</v>
      </c>
      <c r="G36" s="93">
        <f t="shared" si="3"/>
        <v>2.3584905660377358E-3</v>
      </c>
      <c r="H36" s="101"/>
      <c r="I36" s="98">
        <v>1781</v>
      </c>
      <c r="J36" s="91">
        <f t="shared" si="5"/>
        <v>1.9339622641509433E-2</v>
      </c>
      <c r="K36" s="18"/>
      <c r="L36" s="18"/>
      <c r="M36" s="18"/>
      <c r="N36" s="18"/>
      <c r="O36" s="18"/>
      <c r="P36" s="18">
        <v>5</v>
      </c>
      <c r="Q36" s="18">
        <v>0</v>
      </c>
      <c r="R36" s="18"/>
      <c r="S36" s="18">
        <v>0</v>
      </c>
      <c r="T36" s="18"/>
      <c r="U36" s="18"/>
    </row>
    <row r="37" spans="1:21" x14ac:dyDescent="0.25">
      <c r="A37" s="2">
        <v>1782</v>
      </c>
      <c r="B37" s="2">
        <v>5</v>
      </c>
      <c r="C37" s="2">
        <f t="shared" si="4"/>
        <v>0.11000000000000006</v>
      </c>
      <c r="D37" s="22">
        <f t="shared" si="0"/>
        <v>5.1886792452830212E-2</v>
      </c>
      <c r="E37" s="2">
        <f t="shared" si="1"/>
        <v>5.5000000000000028E-2</v>
      </c>
      <c r="F37" s="23">
        <f t="shared" si="2"/>
        <v>2.5943396226415106E-2</v>
      </c>
      <c r="G37" s="93">
        <f t="shared" si="3"/>
        <v>2.3584905660377358E-3</v>
      </c>
      <c r="H37" s="101"/>
      <c r="I37" s="98">
        <v>1782</v>
      </c>
      <c r="J37" s="91">
        <f t="shared" si="5"/>
        <v>1.981132075471698E-2</v>
      </c>
      <c r="K37" s="18"/>
      <c r="L37" s="18"/>
      <c r="M37" s="18"/>
      <c r="N37" s="18"/>
      <c r="O37" s="18"/>
      <c r="P37" s="18">
        <v>5</v>
      </c>
      <c r="Q37" s="18">
        <v>0</v>
      </c>
      <c r="R37" s="18"/>
      <c r="S37" s="18">
        <v>0</v>
      </c>
      <c r="T37" s="18"/>
      <c r="U37" s="18"/>
    </row>
    <row r="38" spans="1:21" x14ac:dyDescent="0.25">
      <c r="A38" s="2">
        <v>1783</v>
      </c>
      <c r="B38" s="2">
        <v>5</v>
      </c>
      <c r="C38" s="2">
        <f t="shared" si="4"/>
        <v>0.11500000000000006</v>
      </c>
      <c r="D38" s="22">
        <f t="shared" si="0"/>
        <v>5.4245283018867947E-2</v>
      </c>
      <c r="E38" s="2">
        <f t="shared" si="1"/>
        <v>5.750000000000003E-2</v>
      </c>
      <c r="F38" s="23">
        <f t="shared" si="2"/>
        <v>2.7122641509433974E-2</v>
      </c>
      <c r="G38" s="93">
        <f t="shared" si="3"/>
        <v>2.3584905660377358E-3</v>
      </c>
      <c r="H38" s="101"/>
      <c r="I38" s="98">
        <v>1783</v>
      </c>
      <c r="J38" s="91">
        <f t="shared" si="5"/>
        <v>2.0283018867924527E-2</v>
      </c>
      <c r="K38" s="18"/>
      <c r="L38" s="18"/>
      <c r="M38" s="18"/>
      <c r="N38" s="18"/>
      <c r="O38" s="18"/>
      <c r="P38" s="18">
        <v>5</v>
      </c>
      <c r="Q38" s="18">
        <v>0</v>
      </c>
      <c r="R38" s="18"/>
      <c r="S38" s="18">
        <v>0</v>
      </c>
      <c r="T38" s="18"/>
      <c r="U38" s="18"/>
    </row>
    <row r="39" spans="1:21" x14ac:dyDescent="0.25">
      <c r="A39" s="2">
        <v>1784</v>
      </c>
      <c r="B39" s="2">
        <v>5</v>
      </c>
      <c r="C39" s="2">
        <f t="shared" si="4"/>
        <v>0.12000000000000006</v>
      </c>
      <c r="D39" s="22">
        <f t="shared" si="0"/>
        <v>5.6603773584905689E-2</v>
      </c>
      <c r="E39" s="2">
        <f t="shared" si="1"/>
        <v>6.0000000000000032E-2</v>
      </c>
      <c r="F39" s="23">
        <f t="shared" si="2"/>
        <v>2.8301886792452845E-2</v>
      </c>
      <c r="G39" s="93">
        <f t="shared" si="3"/>
        <v>2.3584905660377358E-3</v>
      </c>
      <c r="H39" s="101"/>
      <c r="I39" s="98">
        <v>1784</v>
      </c>
      <c r="J39" s="91">
        <f t="shared" si="5"/>
        <v>2.0754716981132074E-2</v>
      </c>
      <c r="K39" s="18"/>
      <c r="L39" s="18"/>
      <c r="M39" s="18"/>
      <c r="N39" s="18"/>
      <c r="O39" s="18"/>
      <c r="P39" s="18">
        <v>5</v>
      </c>
      <c r="Q39" s="18">
        <v>0</v>
      </c>
      <c r="R39" s="18"/>
      <c r="S39" s="18">
        <v>0</v>
      </c>
      <c r="T39" s="18"/>
      <c r="U39" s="18"/>
    </row>
    <row r="40" spans="1:21" x14ac:dyDescent="0.25">
      <c r="A40" s="2">
        <v>1785</v>
      </c>
      <c r="B40" s="2">
        <v>5</v>
      </c>
      <c r="C40" s="2">
        <f t="shared" si="4"/>
        <v>0.12500000000000006</v>
      </c>
      <c r="D40" s="22">
        <f t="shared" si="0"/>
        <v>5.8962264150943418E-2</v>
      </c>
      <c r="E40" s="2">
        <f t="shared" si="1"/>
        <v>6.2500000000000028E-2</v>
      </c>
      <c r="F40" s="23">
        <f t="shared" si="2"/>
        <v>2.9481132075471709E-2</v>
      </c>
      <c r="G40" s="93">
        <f t="shared" si="3"/>
        <v>2.3584905660377358E-3</v>
      </c>
      <c r="H40" s="101"/>
      <c r="I40" s="98">
        <v>1785</v>
      </c>
      <c r="J40" s="91">
        <f t="shared" si="5"/>
        <v>2.1226415094339621E-2</v>
      </c>
      <c r="K40" s="18"/>
      <c r="L40" s="18"/>
      <c r="M40" s="18"/>
      <c r="N40" s="18"/>
      <c r="O40" s="18"/>
      <c r="P40" s="18">
        <v>5</v>
      </c>
      <c r="Q40" s="18">
        <v>0</v>
      </c>
      <c r="R40" s="18"/>
      <c r="S40" s="18">
        <v>0</v>
      </c>
      <c r="T40" s="18"/>
      <c r="U40" s="18"/>
    </row>
    <row r="41" spans="1:21" x14ac:dyDescent="0.25">
      <c r="A41" s="2">
        <v>1786</v>
      </c>
      <c r="B41" s="2">
        <v>5</v>
      </c>
      <c r="C41" s="2">
        <f>C40+B41/1000</f>
        <v>0.13000000000000006</v>
      </c>
      <c r="D41" s="22">
        <f t="shared" si="0"/>
        <v>6.132075471698116E-2</v>
      </c>
      <c r="E41" s="2">
        <f t="shared" si="1"/>
        <v>6.500000000000003E-2</v>
      </c>
      <c r="F41" s="23">
        <f t="shared" si="2"/>
        <v>3.066037735849058E-2</v>
      </c>
      <c r="G41" s="93">
        <f t="shared" si="3"/>
        <v>2.3584905660377358E-3</v>
      </c>
      <c r="H41" s="101"/>
      <c r="I41" s="98">
        <v>1786</v>
      </c>
      <c r="J41" s="91">
        <f t="shared" si="5"/>
        <v>2.1698113207547168E-2</v>
      </c>
      <c r="K41" s="18"/>
      <c r="L41" s="18"/>
      <c r="M41" s="18"/>
      <c r="N41" s="18"/>
      <c r="O41" s="18"/>
      <c r="P41" s="18">
        <v>5</v>
      </c>
      <c r="Q41" s="18">
        <v>0</v>
      </c>
      <c r="R41" s="18"/>
      <c r="S41" s="18">
        <v>0</v>
      </c>
      <c r="T41" s="18"/>
      <c r="U41" s="18"/>
    </row>
    <row r="42" spans="1:21" x14ac:dyDescent="0.25">
      <c r="A42" s="2">
        <v>1787</v>
      </c>
      <c r="B42" s="2">
        <v>5</v>
      </c>
      <c r="C42" s="2">
        <f t="shared" si="4"/>
        <v>0.13500000000000006</v>
      </c>
      <c r="D42" s="22">
        <f t="shared" si="0"/>
        <v>6.3679245283018895E-2</v>
      </c>
      <c r="E42" s="2">
        <f t="shared" si="1"/>
        <v>6.7500000000000032E-2</v>
      </c>
      <c r="F42" s="23">
        <f t="shared" si="2"/>
        <v>3.1839622641509448E-2</v>
      </c>
      <c r="G42" s="93">
        <f t="shared" si="3"/>
        <v>2.3584905660377358E-3</v>
      </c>
      <c r="H42" s="101"/>
      <c r="I42" s="98">
        <v>1787</v>
      </c>
      <c r="J42" s="91">
        <f t="shared" si="5"/>
        <v>2.2169811320754716E-2</v>
      </c>
      <c r="K42" s="18"/>
      <c r="L42" s="18"/>
      <c r="M42" s="18"/>
      <c r="N42" s="18"/>
      <c r="O42" s="18"/>
      <c r="P42" s="18">
        <v>5</v>
      </c>
      <c r="Q42" s="18">
        <v>0</v>
      </c>
      <c r="R42" s="18"/>
      <c r="S42" s="18">
        <v>0</v>
      </c>
      <c r="T42" s="18"/>
      <c r="U42" s="18"/>
    </row>
    <row r="43" spans="1:21" x14ac:dyDescent="0.25">
      <c r="A43" s="2">
        <v>1788</v>
      </c>
      <c r="B43" s="2">
        <v>5</v>
      </c>
      <c r="C43" s="2">
        <f t="shared" si="4"/>
        <v>0.14000000000000007</v>
      </c>
      <c r="D43" s="22">
        <f t="shared" si="0"/>
        <v>6.6037735849056631E-2</v>
      </c>
      <c r="E43" s="2">
        <f t="shared" si="1"/>
        <v>7.0000000000000034E-2</v>
      </c>
      <c r="F43" s="23">
        <f t="shared" si="2"/>
        <v>3.3018867924528315E-2</v>
      </c>
      <c r="G43" s="93">
        <f t="shared" si="3"/>
        <v>2.3584905660377358E-3</v>
      </c>
      <c r="H43" s="101"/>
      <c r="I43" s="98">
        <v>1788</v>
      </c>
      <c r="J43" s="91">
        <f t="shared" si="5"/>
        <v>2.2641509433962263E-2</v>
      </c>
      <c r="K43" s="18"/>
      <c r="L43" s="18"/>
      <c r="M43" s="18"/>
      <c r="N43" s="18"/>
      <c r="O43" s="18"/>
      <c r="P43" s="18">
        <v>5</v>
      </c>
      <c r="Q43" s="18">
        <v>0</v>
      </c>
      <c r="R43" s="18"/>
      <c r="S43" s="18">
        <v>0</v>
      </c>
      <c r="T43" s="18"/>
      <c r="U43" s="18"/>
    </row>
    <row r="44" spans="1:21" x14ac:dyDescent="0.25">
      <c r="A44" s="2">
        <v>1789</v>
      </c>
      <c r="B44" s="2">
        <v>5</v>
      </c>
      <c r="C44" s="2">
        <f t="shared" si="4"/>
        <v>0.14500000000000007</v>
      </c>
      <c r="D44" s="22">
        <f t="shared" si="0"/>
        <v>6.8396226415094366E-2</v>
      </c>
      <c r="E44" s="2">
        <f t="shared" si="1"/>
        <v>7.2500000000000037E-2</v>
      </c>
      <c r="F44" s="23">
        <f t="shared" si="2"/>
        <v>3.4198113207547183E-2</v>
      </c>
      <c r="G44" s="93">
        <f t="shared" si="3"/>
        <v>2.3584905660377358E-3</v>
      </c>
      <c r="H44" s="101"/>
      <c r="I44" s="98">
        <v>1789</v>
      </c>
      <c r="J44" s="91">
        <f t="shared" si="5"/>
        <v>2.311320754716981E-2</v>
      </c>
      <c r="K44" s="18"/>
      <c r="L44" s="18"/>
      <c r="M44" s="18"/>
      <c r="N44" s="18"/>
      <c r="O44" s="18"/>
      <c r="P44" s="18">
        <v>5</v>
      </c>
      <c r="Q44" s="18">
        <v>0</v>
      </c>
      <c r="R44" s="18"/>
      <c r="S44" s="18">
        <v>0</v>
      </c>
      <c r="T44" s="18"/>
      <c r="U44" s="18"/>
    </row>
    <row r="45" spans="1:21" x14ac:dyDescent="0.25">
      <c r="A45" s="2">
        <v>1790</v>
      </c>
      <c r="B45" s="2">
        <v>5</v>
      </c>
      <c r="C45" s="2">
        <f t="shared" si="4"/>
        <v>0.15000000000000008</v>
      </c>
      <c r="D45" s="22">
        <f t="shared" si="0"/>
        <v>7.0754716981132115E-2</v>
      </c>
      <c r="E45" s="2">
        <f t="shared" si="1"/>
        <v>7.5000000000000039E-2</v>
      </c>
      <c r="F45" s="23">
        <f t="shared" si="2"/>
        <v>3.5377358490566058E-2</v>
      </c>
      <c r="G45" s="93">
        <f t="shared" si="3"/>
        <v>2.3584905660377358E-3</v>
      </c>
      <c r="H45" s="101"/>
      <c r="I45" s="98">
        <v>1790</v>
      </c>
      <c r="J45" s="91">
        <f t="shared" si="5"/>
        <v>2.3584905660377357E-2</v>
      </c>
      <c r="K45" s="18"/>
      <c r="L45" s="18"/>
      <c r="M45" s="18"/>
      <c r="N45" s="18"/>
      <c r="O45" s="18"/>
      <c r="P45" s="18">
        <v>5</v>
      </c>
      <c r="Q45" s="18">
        <v>0</v>
      </c>
      <c r="R45" s="18"/>
      <c r="S45" s="18">
        <v>0</v>
      </c>
      <c r="T45" s="18"/>
      <c r="U45" s="18"/>
    </row>
    <row r="46" spans="1:21" x14ac:dyDescent="0.25">
      <c r="A46" s="2">
        <v>1791</v>
      </c>
      <c r="B46" s="2">
        <v>6</v>
      </c>
      <c r="C46" s="2">
        <f t="shared" si="4"/>
        <v>0.15600000000000008</v>
      </c>
      <c r="D46" s="22">
        <f t="shared" si="0"/>
        <v>7.3584905660377398E-2</v>
      </c>
      <c r="E46" s="2">
        <f t="shared" si="1"/>
        <v>7.8000000000000042E-2</v>
      </c>
      <c r="F46" s="23">
        <f t="shared" si="2"/>
        <v>3.6792452830188699E-2</v>
      </c>
      <c r="G46" s="93">
        <f t="shared" si="3"/>
        <v>2.8301886792452828E-3</v>
      </c>
      <c r="H46" s="101"/>
      <c r="I46" s="98">
        <v>1791</v>
      </c>
      <c r="J46" s="91">
        <f t="shared" si="5"/>
        <v>2.4056603773584904E-2</v>
      </c>
      <c r="K46" s="18"/>
      <c r="L46" s="18"/>
      <c r="M46" s="18"/>
      <c r="N46" s="18"/>
      <c r="O46" s="18"/>
      <c r="P46" s="18">
        <v>6</v>
      </c>
      <c r="Q46" s="18">
        <v>0</v>
      </c>
      <c r="R46" s="18"/>
      <c r="S46" s="18">
        <v>0</v>
      </c>
      <c r="T46" s="18"/>
      <c r="U46" s="18"/>
    </row>
    <row r="47" spans="1:21" x14ac:dyDescent="0.25">
      <c r="A47" s="2">
        <v>1792</v>
      </c>
      <c r="B47" s="2">
        <v>6</v>
      </c>
      <c r="C47" s="2">
        <f t="shared" si="4"/>
        <v>0.16200000000000009</v>
      </c>
      <c r="D47" s="22">
        <f t="shared" si="0"/>
        <v>7.641509433962268E-2</v>
      </c>
      <c r="E47" s="2">
        <f t="shared" si="1"/>
        <v>8.1000000000000044E-2</v>
      </c>
      <c r="F47" s="23">
        <f t="shared" si="2"/>
        <v>3.820754716981134E-2</v>
      </c>
      <c r="G47" s="93">
        <f t="shared" si="3"/>
        <v>2.8301886792452828E-3</v>
      </c>
      <c r="H47" s="101"/>
      <c r="I47" s="98">
        <v>1792</v>
      </c>
      <c r="J47" s="91">
        <f t="shared" si="5"/>
        <v>2.4528301886792451E-2</v>
      </c>
      <c r="K47" s="18"/>
      <c r="L47" s="18"/>
      <c r="M47" s="18"/>
      <c r="N47" s="18"/>
      <c r="O47" s="18"/>
      <c r="P47" s="18">
        <v>6</v>
      </c>
      <c r="Q47" s="18">
        <v>0</v>
      </c>
      <c r="R47" s="18"/>
      <c r="S47" s="18">
        <v>0</v>
      </c>
      <c r="T47" s="18"/>
      <c r="U47" s="18"/>
    </row>
    <row r="48" spans="1:21" x14ac:dyDescent="0.25">
      <c r="A48" s="2">
        <v>1793</v>
      </c>
      <c r="B48" s="2">
        <v>6</v>
      </c>
      <c r="C48" s="2">
        <f t="shared" si="4"/>
        <v>0.16800000000000009</v>
      </c>
      <c r="D48" s="22">
        <f t="shared" si="0"/>
        <v>7.9245283018867962E-2</v>
      </c>
      <c r="E48" s="2">
        <f t="shared" si="1"/>
        <v>8.4000000000000047E-2</v>
      </c>
      <c r="F48" s="23">
        <f t="shared" si="2"/>
        <v>3.9622641509433981E-2</v>
      </c>
      <c r="G48" s="93">
        <f t="shared" si="3"/>
        <v>2.8301886792452828E-3</v>
      </c>
      <c r="H48" s="101"/>
      <c r="I48" s="98">
        <v>1793</v>
      </c>
      <c r="J48" s="91">
        <f t="shared" si="5"/>
        <v>2.4999999999999998E-2</v>
      </c>
      <c r="K48" s="18"/>
      <c r="L48" s="18"/>
      <c r="M48" s="18"/>
      <c r="N48" s="18"/>
      <c r="O48" s="18"/>
      <c r="P48" s="18">
        <v>6</v>
      </c>
      <c r="Q48" s="18">
        <v>0</v>
      </c>
      <c r="R48" s="18"/>
      <c r="S48" s="18">
        <v>0</v>
      </c>
      <c r="T48" s="18"/>
      <c r="U48" s="18"/>
    </row>
    <row r="49" spans="1:21" x14ac:dyDescent="0.25">
      <c r="A49" s="2">
        <v>1794</v>
      </c>
      <c r="B49" s="2">
        <v>6</v>
      </c>
      <c r="C49" s="2">
        <f t="shared" si="4"/>
        <v>0.1740000000000001</v>
      </c>
      <c r="D49" s="22">
        <f t="shared" si="0"/>
        <v>8.2075471698113245E-2</v>
      </c>
      <c r="E49" s="2">
        <f t="shared" si="1"/>
        <v>8.700000000000005E-2</v>
      </c>
      <c r="F49" s="23">
        <f t="shared" si="2"/>
        <v>4.1037735849056622E-2</v>
      </c>
      <c r="G49" s="93">
        <f t="shared" si="3"/>
        <v>2.8301886792452828E-3</v>
      </c>
      <c r="H49" s="101"/>
      <c r="I49" s="98">
        <v>1794</v>
      </c>
      <c r="J49" s="91">
        <f t="shared" si="5"/>
        <v>2.5471698113207545E-2</v>
      </c>
      <c r="K49" s="18"/>
      <c r="L49" s="18"/>
      <c r="M49" s="18"/>
      <c r="N49" s="18"/>
      <c r="O49" s="18"/>
      <c r="P49" s="18">
        <v>6</v>
      </c>
      <c r="Q49" s="18">
        <v>0</v>
      </c>
      <c r="R49" s="18"/>
      <c r="S49" s="18">
        <v>0</v>
      </c>
      <c r="T49" s="18"/>
      <c r="U49" s="18"/>
    </row>
    <row r="50" spans="1:21" x14ac:dyDescent="0.25">
      <c r="A50" s="2">
        <v>1795</v>
      </c>
      <c r="B50" s="2">
        <v>6</v>
      </c>
      <c r="C50" s="2">
        <f t="shared" si="4"/>
        <v>0.1800000000000001</v>
      </c>
      <c r="D50" s="22">
        <f t="shared" si="0"/>
        <v>8.4905660377358541E-2</v>
      </c>
      <c r="E50" s="2">
        <f t="shared" si="1"/>
        <v>9.0000000000000052E-2</v>
      </c>
      <c r="F50" s="23">
        <f t="shared" si="2"/>
        <v>4.2452830188679271E-2</v>
      </c>
      <c r="G50" s="93">
        <f t="shared" si="3"/>
        <v>2.8301886792452828E-3</v>
      </c>
      <c r="H50" s="101"/>
      <c r="I50" s="98">
        <v>1795</v>
      </c>
      <c r="J50" s="91">
        <f t="shared" si="5"/>
        <v>2.5943396226415092E-2</v>
      </c>
      <c r="K50" s="18"/>
      <c r="L50" s="18"/>
      <c r="M50" s="18"/>
      <c r="N50" s="18"/>
      <c r="O50" s="18"/>
      <c r="P50" s="18">
        <v>6</v>
      </c>
      <c r="Q50" s="18">
        <v>0</v>
      </c>
      <c r="R50" s="18"/>
      <c r="S50" s="18">
        <v>0</v>
      </c>
      <c r="T50" s="18"/>
      <c r="U50" s="18"/>
    </row>
    <row r="51" spans="1:21" x14ac:dyDescent="0.25">
      <c r="A51" s="2">
        <v>1796</v>
      </c>
      <c r="B51" s="2">
        <v>6</v>
      </c>
      <c r="C51" s="2">
        <f t="shared" si="4"/>
        <v>0.18600000000000011</v>
      </c>
      <c r="D51" s="22">
        <f t="shared" si="0"/>
        <v>8.7735849056603823E-2</v>
      </c>
      <c r="E51" s="2">
        <f t="shared" si="1"/>
        <v>9.3000000000000055E-2</v>
      </c>
      <c r="F51" s="23">
        <f t="shared" si="2"/>
        <v>4.3867924528301912E-2</v>
      </c>
      <c r="G51" s="93">
        <f t="shared" si="3"/>
        <v>2.8301886792452828E-3</v>
      </c>
      <c r="H51" s="101"/>
      <c r="I51" s="98">
        <v>1796</v>
      </c>
      <c r="J51" s="91">
        <f t="shared" si="5"/>
        <v>2.6415094339622639E-2</v>
      </c>
      <c r="K51" s="18"/>
      <c r="L51" s="18"/>
      <c r="M51" s="18"/>
      <c r="N51" s="18"/>
      <c r="O51" s="18"/>
      <c r="P51" s="18">
        <v>6</v>
      </c>
      <c r="Q51" s="18">
        <v>0</v>
      </c>
      <c r="R51" s="18"/>
      <c r="S51" s="18">
        <v>0</v>
      </c>
      <c r="T51" s="18"/>
      <c r="U51" s="18"/>
    </row>
    <row r="52" spans="1:21" x14ac:dyDescent="0.25">
      <c r="A52" s="2">
        <v>1797</v>
      </c>
      <c r="B52" s="2">
        <v>7</v>
      </c>
      <c r="C52" s="2">
        <f t="shared" si="4"/>
        <v>0.19300000000000012</v>
      </c>
      <c r="D52" s="22">
        <f t="shared" si="0"/>
        <v>9.1037735849056653E-2</v>
      </c>
      <c r="E52" s="2">
        <f t="shared" si="1"/>
        <v>9.6500000000000058E-2</v>
      </c>
      <c r="F52" s="23">
        <f t="shared" si="2"/>
        <v>4.5518867924528326E-2</v>
      </c>
      <c r="G52" s="93">
        <f t="shared" si="3"/>
        <v>3.3018867924528303E-3</v>
      </c>
      <c r="H52" s="101"/>
      <c r="I52" s="98">
        <v>1797</v>
      </c>
      <c r="J52" s="91">
        <f t="shared" si="5"/>
        <v>2.7358490566037733E-2</v>
      </c>
      <c r="K52" s="18"/>
      <c r="L52" s="18"/>
      <c r="M52" s="18"/>
      <c r="N52" s="18"/>
      <c r="O52" s="18"/>
      <c r="P52" s="18">
        <v>7</v>
      </c>
      <c r="Q52" s="18">
        <v>0</v>
      </c>
      <c r="R52" s="18"/>
      <c r="S52" s="18">
        <v>0</v>
      </c>
      <c r="T52" s="18"/>
      <c r="U52" s="18"/>
    </row>
    <row r="53" spans="1:21" x14ac:dyDescent="0.25">
      <c r="A53" s="2">
        <v>1798</v>
      </c>
      <c r="B53" s="2">
        <v>7</v>
      </c>
      <c r="C53" s="2">
        <f t="shared" si="4"/>
        <v>0.20000000000000012</v>
      </c>
      <c r="D53" s="22">
        <f t="shared" si="0"/>
        <v>9.4339622641509482E-2</v>
      </c>
      <c r="E53" s="2">
        <f t="shared" si="1"/>
        <v>0.10000000000000006</v>
      </c>
      <c r="F53" s="23">
        <f t="shared" si="2"/>
        <v>4.7169811320754741E-2</v>
      </c>
      <c r="G53" s="93">
        <f t="shared" si="3"/>
        <v>3.3018867924528303E-3</v>
      </c>
      <c r="H53" s="101"/>
      <c r="I53" s="98">
        <v>1798</v>
      </c>
      <c r="J53" s="91">
        <f t="shared" si="5"/>
        <v>2.8301886792452827E-2</v>
      </c>
      <c r="K53" s="18"/>
      <c r="L53" s="18"/>
      <c r="M53" s="18"/>
      <c r="N53" s="18"/>
      <c r="O53" s="18"/>
      <c r="P53" s="18">
        <v>7</v>
      </c>
      <c r="Q53" s="18">
        <v>0</v>
      </c>
      <c r="R53" s="18"/>
      <c r="S53" s="18">
        <v>0</v>
      </c>
      <c r="T53" s="18"/>
      <c r="U53" s="18"/>
    </row>
    <row r="54" spans="1:21" x14ac:dyDescent="0.25">
      <c r="A54" s="2">
        <v>1799</v>
      </c>
      <c r="B54" s="2">
        <v>7</v>
      </c>
      <c r="C54" s="2">
        <f t="shared" si="4"/>
        <v>0.20700000000000013</v>
      </c>
      <c r="D54" s="22">
        <f t="shared" si="0"/>
        <v>9.7641509433962326E-2</v>
      </c>
      <c r="E54" s="2">
        <f t="shared" si="1"/>
        <v>0.10350000000000006</v>
      </c>
      <c r="F54" s="23">
        <f t="shared" si="2"/>
        <v>4.8820754716981163E-2</v>
      </c>
      <c r="G54" s="93">
        <f t="shared" si="3"/>
        <v>3.3018867924528303E-3</v>
      </c>
      <c r="H54" s="101"/>
      <c r="I54" s="98">
        <v>1799</v>
      </c>
      <c r="J54" s="91">
        <f t="shared" si="5"/>
        <v>2.9245283018867922E-2</v>
      </c>
      <c r="K54" s="18"/>
      <c r="L54" s="18"/>
      <c r="M54" s="18"/>
      <c r="N54" s="18"/>
      <c r="O54" s="18"/>
      <c r="P54" s="18">
        <v>7</v>
      </c>
      <c r="Q54" s="18">
        <v>0</v>
      </c>
      <c r="R54" s="18"/>
      <c r="S54" s="18">
        <v>0</v>
      </c>
      <c r="T54" s="18"/>
      <c r="U54" s="18"/>
    </row>
    <row r="55" spans="1:21" x14ac:dyDescent="0.25">
      <c r="A55" s="2">
        <v>1800</v>
      </c>
      <c r="B55" s="2">
        <v>8</v>
      </c>
      <c r="C55" s="2">
        <f t="shared" si="4"/>
        <v>0.21500000000000014</v>
      </c>
      <c r="D55" s="22">
        <f t="shared" si="0"/>
        <v>0.1014150943396227</v>
      </c>
      <c r="E55" s="2">
        <f t="shared" si="1"/>
        <v>0.10750000000000007</v>
      </c>
      <c r="F55" s="23">
        <f t="shared" si="2"/>
        <v>5.0707547169811351E-2</v>
      </c>
      <c r="G55" s="93">
        <f t="shared" si="3"/>
        <v>3.7735849056603774E-3</v>
      </c>
      <c r="H55" s="101"/>
      <c r="I55" s="98">
        <v>1800</v>
      </c>
      <c r="J55" s="91">
        <f t="shared" si="5"/>
        <v>3.0660377358490563E-2</v>
      </c>
      <c r="K55" s="18"/>
      <c r="L55" s="18"/>
      <c r="M55" s="18"/>
      <c r="N55" s="18"/>
      <c r="O55" s="18"/>
      <c r="P55" s="18">
        <v>8</v>
      </c>
      <c r="Q55" s="18">
        <v>0</v>
      </c>
      <c r="R55" s="18"/>
      <c r="S55" s="18">
        <v>0</v>
      </c>
      <c r="T55" s="18"/>
      <c r="U55" s="18"/>
    </row>
    <row r="56" spans="1:21" x14ac:dyDescent="0.25">
      <c r="A56" s="2">
        <v>1801</v>
      </c>
      <c r="B56" s="2">
        <v>8</v>
      </c>
      <c r="C56" s="2">
        <f t="shared" si="4"/>
        <v>0.22300000000000014</v>
      </c>
      <c r="D56" s="22">
        <f t="shared" si="0"/>
        <v>0.10518867924528308</v>
      </c>
      <c r="E56" s="2">
        <f t="shared" si="1"/>
        <v>0.11150000000000007</v>
      </c>
      <c r="F56" s="23">
        <f t="shared" si="2"/>
        <v>5.2594339622641539E-2</v>
      </c>
      <c r="G56" s="93">
        <f t="shared" si="3"/>
        <v>3.7735849056603774E-3</v>
      </c>
      <c r="H56" s="101"/>
      <c r="I56" s="98">
        <v>1801</v>
      </c>
      <c r="J56" s="91">
        <f t="shared" si="5"/>
        <v>3.160377358490566E-2</v>
      </c>
      <c r="K56" s="18"/>
      <c r="L56" s="18"/>
      <c r="M56" s="18"/>
      <c r="N56" s="18"/>
      <c r="O56" s="18"/>
      <c r="P56" s="18">
        <v>8</v>
      </c>
      <c r="Q56" s="18">
        <v>0</v>
      </c>
      <c r="R56" s="18"/>
      <c r="S56" s="18">
        <v>0</v>
      </c>
      <c r="T56" s="18"/>
      <c r="U56" s="18"/>
    </row>
    <row r="57" spans="1:21" x14ac:dyDescent="0.25">
      <c r="A57" s="2">
        <v>1802</v>
      </c>
      <c r="B57" s="2">
        <v>10</v>
      </c>
      <c r="C57" s="2">
        <f t="shared" si="4"/>
        <v>0.23300000000000015</v>
      </c>
      <c r="D57" s="22">
        <f t="shared" si="0"/>
        <v>0.10990566037735856</v>
      </c>
      <c r="E57" s="2">
        <f t="shared" si="1"/>
        <v>0.11650000000000008</v>
      </c>
      <c r="F57" s="23">
        <f t="shared" si="2"/>
        <v>5.4952830188679282E-2</v>
      </c>
      <c r="G57" s="93">
        <f t="shared" si="3"/>
        <v>4.7169811320754715E-3</v>
      </c>
      <c r="H57" s="101"/>
      <c r="I57" s="98">
        <v>1802</v>
      </c>
      <c r="J57" s="91">
        <f t="shared" si="5"/>
        <v>3.3490566037735849E-2</v>
      </c>
      <c r="K57" s="18"/>
      <c r="L57" s="18"/>
      <c r="M57" s="18"/>
      <c r="N57" s="18"/>
      <c r="O57" s="18"/>
      <c r="P57" s="18">
        <v>10</v>
      </c>
      <c r="Q57" s="18">
        <v>0</v>
      </c>
      <c r="R57" s="18"/>
      <c r="S57" s="18">
        <v>0</v>
      </c>
      <c r="T57" s="18"/>
      <c r="U57" s="18"/>
    </row>
    <row r="58" spans="1:21" x14ac:dyDescent="0.25">
      <c r="A58" s="2">
        <v>1803</v>
      </c>
      <c r="B58" s="2">
        <v>9</v>
      </c>
      <c r="C58" s="2">
        <f t="shared" si="4"/>
        <v>0.24200000000000016</v>
      </c>
      <c r="D58" s="22">
        <f t="shared" si="0"/>
        <v>0.11415094339622649</v>
      </c>
      <c r="E58" s="2">
        <f t="shared" si="1"/>
        <v>0.12100000000000008</v>
      </c>
      <c r="F58" s="23">
        <f t="shared" si="2"/>
        <v>5.7075471698113243E-2</v>
      </c>
      <c r="G58" s="93">
        <f t="shared" si="3"/>
        <v>4.2452830188679245E-3</v>
      </c>
      <c r="H58" s="101"/>
      <c r="I58" s="98">
        <v>1803</v>
      </c>
      <c r="J58" s="91">
        <f t="shared" si="5"/>
        <v>3.490566037735849E-2</v>
      </c>
      <c r="K58" s="18"/>
      <c r="L58" s="18"/>
      <c r="M58" s="18"/>
      <c r="N58" s="18"/>
      <c r="O58" s="18"/>
      <c r="P58" s="18">
        <v>9</v>
      </c>
      <c r="Q58" s="18">
        <v>0</v>
      </c>
      <c r="R58" s="18"/>
      <c r="S58" s="18">
        <v>0</v>
      </c>
      <c r="T58" s="18"/>
      <c r="U58" s="18"/>
    </row>
    <row r="59" spans="1:21" x14ac:dyDescent="0.25">
      <c r="A59" s="2">
        <v>1804</v>
      </c>
      <c r="B59" s="2">
        <v>9</v>
      </c>
      <c r="C59" s="2">
        <f t="shared" si="4"/>
        <v>0.25100000000000017</v>
      </c>
      <c r="D59" s="22">
        <f t="shared" si="0"/>
        <v>0.11839622641509441</v>
      </c>
      <c r="E59" s="2">
        <f t="shared" si="1"/>
        <v>0.12550000000000008</v>
      </c>
      <c r="F59" s="23">
        <f t="shared" si="2"/>
        <v>5.9198113207547205E-2</v>
      </c>
      <c r="G59" s="93">
        <f t="shared" si="3"/>
        <v>4.2452830188679245E-3</v>
      </c>
      <c r="H59" s="101"/>
      <c r="I59" s="98">
        <v>1804</v>
      </c>
      <c r="J59" s="91">
        <f t="shared" si="5"/>
        <v>3.6320754716981131E-2</v>
      </c>
      <c r="K59" s="18"/>
      <c r="L59" s="18"/>
      <c r="M59" s="18"/>
      <c r="N59" s="18"/>
      <c r="O59" s="18"/>
      <c r="P59" s="18">
        <v>9</v>
      </c>
      <c r="Q59" s="18">
        <v>0</v>
      </c>
      <c r="R59" s="18"/>
      <c r="S59" s="18">
        <v>0</v>
      </c>
      <c r="T59" s="18"/>
      <c r="U59" s="18"/>
    </row>
    <row r="60" spans="1:21" x14ac:dyDescent="0.25">
      <c r="A60" s="2">
        <v>1805</v>
      </c>
      <c r="B60" s="2">
        <v>9</v>
      </c>
      <c r="C60" s="2">
        <f t="shared" si="4"/>
        <v>0.26000000000000018</v>
      </c>
      <c r="D60" s="22">
        <f t="shared" si="0"/>
        <v>0.12264150943396233</v>
      </c>
      <c r="E60" s="2">
        <f t="shared" si="1"/>
        <v>0.13000000000000009</v>
      </c>
      <c r="F60" s="23">
        <f t="shared" si="2"/>
        <v>6.1320754716981167E-2</v>
      </c>
      <c r="G60" s="93">
        <f t="shared" si="3"/>
        <v>4.2452830188679245E-3</v>
      </c>
      <c r="H60" s="101"/>
      <c r="I60" s="98">
        <v>1805</v>
      </c>
      <c r="J60" s="91">
        <f t="shared" si="5"/>
        <v>3.7735849056603772E-2</v>
      </c>
      <c r="K60" s="18"/>
      <c r="L60" s="18"/>
      <c r="M60" s="18"/>
      <c r="N60" s="18"/>
      <c r="O60" s="18"/>
      <c r="P60" s="18">
        <v>9</v>
      </c>
      <c r="Q60" s="18">
        <v>0</v>
      </c>
      <c r="R60" s="18"/>
      <c r="S60" s="18">
        <v>0</v>
      </c>
      <c r="T60" s="18"/>
      <c r="U60" s="18"/>
    </row>
    <row r="61" spans="1:21" x14ac:dyDescent="0.25">
      <c r="A61" s="2">
        <v>1806</v>
      </c>
      <c r="B61" s="2">
        <v>10</v>
      </c>
      <c r="C61" s="2">
        <f t="shared" si="4"/>
        <v>0.27000000000000018</v>
      </c>
      <c r="D61" s="22">
        <f t="shared" si="0"/>
        <v>0.12735849056603782</v>
      </c>
      <c r="E61" s="2">
        <f t="shared" si="1"/>
        <v>0.13500000000000009</v>
      </c>
      <c r="F61" s="23">
        <f t="shared" si="2"/>
        <v>6.3679245283018909E-2</v>
      </c>
      <c r="G61" s="93">
        <f t="shared" si="3"/>
        <v>4.7169811320754715E-3</v>
      </c>
      <c r="H61" s="101"/>
      <c r="I61" s="98">
        <v>1806</v>
      </c>
      <c r="J61" s="91">
        <f t="shared" si="5"/>
        <v>3.962264150943396E-2</v>
      </c>
      <c r="K61" s="18"/>
      <c r="L61" s="18"/>
      <c r="M61" s="18"/>
      <c r="N61" s="18"/>
      <c r="O61" s="18"/>
      <c r="P61" s="18">
        <v>10</v>
      </c>
      <c r="Q61" s="18">
        <v>0</v>
      </c>
      <c r="R61" s="18"/>
      <c r="S61" s="18">
        <v>0</v>
      </c>
      <c r="T61" s="18"/>
      <c r="U61" s="18"/>
    </row>
    <row r="62" spans="1:21" x14ac:dyDescent="0.25">
      <c r="A62" s="2">
        <v>1807</v>
      </c>
      <c r="B62" s="2">
        <v>10</v>
      </c>
      <c r="C62" s="2">
        <f t="shared" si="4"/>
        <v>0.28000000000000019</v>
      </c>
      <c r="D62" s="22">
        <f t="shared" si="0"/>
        <v>0.13207547169811329</v>
      </c>
      <c r="E62" s="2">
        <f t="shared" si="1"/>
        <v>0.1400000000000001</v>
      </c>
      <c r="F62" s="23">
        <f t="shared" si="2"/>
        <v>6.6037735849056645E-2</v>
      </c>
      <c r="G62" s="93">
        <f t="shared" si="3"/>
        <v>4.7169811320754715E-3</v>
      </c>
      <c r="H62" s="101"/>
      <c r="I62" s="98">
        <v>1807</v>
      </c>
      <c r="J62" s="91">
        <f t="shared" si="5"/>
        <v>4.1037735849056602E-2</v>
      </c>
      <c r="K62" s="18"/>
      <c r="L62" s="18"/>
      <c r="M62" s="18"/>
      <c r="N62" s="18"/>
      <c r="O62" s="18"/>
      <c r="P62" s="18">
        <v>10</v>
      </c>
      <c r="Q62" s="18">
        <v>0</v>
      </c>
      <c r="R62" s="18"/>
      <c r="S62" s="18">
        <v>0</v>
      </c>
      <c r="T62" s="18"/>
      <c r="U62" s="18"/>
    </row>
    <row r="63" spans="1:21" x14ac:dyDescent="0.25">
      <c r="A63" s="2">
        <v>1808</v>
      </c>
      <c r="B63" s="2">
        <v>10</v>
      </c>
      <c r="C63" s="2">
        <f t="shared" si="4"/>
        <v>0.2900000000000002</v>
      </c>
      <c r="D63" s="22">
        <f t="shared" si="0"/>
        <v>0.13679245283018876</v>
      </c>
      <c r="E63" s="2">
        <f t="shared" si="1"/>
        <v>0.1450000000000001</v>
      </c>
      <c r="F63" s="23">
        <f t="shared" si="2"/>
        <v>6.839622641509438E-2</v>
      </c>
      <c r="G63" s="93">
        <f t="shared" si="3"/>
        <v>4.7169811320754715E-3</v>
      </c>
      <c r="H63" s="101"/>
      <c r="I63" s="98">
        <v>1808</v>
      </c>
      <c r="J63" s="91">
        <f t="shared" si="5"/>
        <v>4.2452830188679243E-2</v>
      </c>
      <c r="K63" s="18"/>
      <c r="L63" s="18"/>
      <c r="M63" s="18"/>
      <c r="N63" s="18"/>
      <c r="O63" s="18"/>
      <c r="P63" s="18">
        <v>10</v>
      </c>
      <c r="Q63" s="18">
        <v>0</v>
      </c>
      <c r="R63" s="18"/>
      <c r="S63" s="18">
        <v>0</v>
      </c>
      <c r="T63" s="18"/>
      <c r="U63" s="18"/>
    </row>
    <row r="64" spans="1:21" x14ac:dyDescent="0.25">
      <c r="A64" s="2">
        <v>1809</v>
      </c>
      <c r="B64" s="2">
        <v>10</v>
      </c>
      <c r="C64" s="2">
        <f t="shared" si="4"/>
        <v>0.30000000000000021</v>
      </c>
      <c r="D64" s="22">
        <f t="shared" si="0"/>
        <v>0.14150943396226423</v>
      </c>
      <c r="E64" s="2">
        <f t="shared" si="1"/>
        <v>0.15000000000000011</v>
      </c>
      <c r="F64" s="23">
        <f t="shared" si="2"/>
        <v>7.0754716981132115E-2</v>
      </c>
      <c r="G64" s="93">
        <f t="shared" si="3"/>
        <v>4.7169811320754715E-3</v>
      </c>
      <c r="H64" s="101"/>
      <c r="I64" s="98">
        <v>1809</v>
      </c>
      <c r="J64" s="91">
        <f t="shared" si="5"/>
        <v>4.3867924528301884E-2</v>
      </c>
      <c r="K64" s="18"/>
      <c r="L64" s="18"/>
      <c r="M64" s="18"/>
      <c r="N64" s="18"/>
      <c r="O64" s="18"/>
      <c r="P64" s="18">
        <v>10</v>
      </c>
      <c r="Q64" s="18">
        <v>0</v>
      </c>
      <c r="R64" s="18"/>
      <c r="S64" s="18">
        <v>0</v>
      </c>
      <c r="T64" s="18"/>
      <c r="U64" s="18"/>
    </row>
    <row r="65" spans="1:21" x14ac:dyDescent="0.25">
      <c r="A65" s="2">
        <v>1810</v>
      </c>
      <c r="B65" s="2">
        <v>10</v>
      </c>
      <c r="C65" s="2">
        <f t="shared" si="4"/>
        <v>0.31000000000000022</v>
      </c>
      <c r="D65" s="22">
        <f t="shared" si="0"/>
        <v>0.14622641509433973</v>
      </c>
      <c r="E65" s="2">
        <f t="shared" si="1"/>
        <v>0.15500000000000011</v>
      </c>
      <c r="F65" s="23">
        <f t="shared" si="2"/>
        <v>7.3113207547169864E-2</v>
      </c>
      <c r="G65" s="93">
        <f t="shared" si="3"/>
        <v>4.7169811320754715E-3</v>
      </c>
      <c r="H65" s="101"/>
      <c r="I65" s="98">
        <v>1810</v>
      </c>
      <c r="J65" s="91">
        <f t="shared" si="5"/>
        <v>4.4811320754716978E-2</v>
      </c>
      <c r="K65" s="18"/>
      <c r="L65" s="18"/>
      <c r="M65" s="18"/>
      <c r="N65" s="18"/>
      <c r="O65" s="18"/>
      <c r="P65" s="18">
        <v>10</v>
      </c>
      <c r="Q65" s="18">
        <v>0</v>
      </c>
      <c r="R65" s="18"/>
      <c r="S65" s="18">
        <v>0</v>
      </c>
      <c r="T65" s="18"/>
      <c r="U65" s="18"/>
    </row>
    <row r="66" spans="1:21" x14ac:dyDescent="0.25">
      <c r="A66" s="2">
        <v>1811</v>
      </c>
      <c r="B66" s="2">
        <v>11</v>
      </c>
      <c r="C66" s="2">
        <f t="shared" si="4"/>
        <v>0.32100000000000023</v>
      </c>
      <c r="D66" s="22">
        <f t="shared" si="0"/>
        <v>0.15141509433962275</v>
      </c>
      <c r="E66" s="2">
        <f t="shared" si="1"/>
        <v>0.16050000000000011</v>
      </c>
      <c r="F66" s="23">
        <f t="shared" si="2"/>
        <v>7.5707547169811373E-2</v>
      </c>
      <c r="G66" s="93">
        <f t="shared" si="3"/>
        <v>5.1886792452830186E-3</v>
      </c>
      <c r="H66" s="101"/>
      <c r="I66" s="98">
        <v>1811</v>
      </c>
      <c r="J66" s="91">
        <f t="shared" si="5"/>
        <v>4.6226415094339619E-2</v>
      </c>
      <c r="K66" s="18"/>
      <c r="L66" s="18"/>
      <c r="M66" s="18"/>
      <c r="N66" s="18"/>
      <c r="O66" s="18"/>
      <c r="P66" s="18">
        <v>11</v>
      </c>
      <c r="Q66" s="18">
        <v>0</v>
      </c>
      <c r="R66" s="18"/>
      <c r="S66" s="18">
        <v>0</v>
      </c>
      <c r="T66" s="18"/>
      <c r="U66" s="18"/>
    </row>
    <row r="67" spans="1:21" x14ac:dyDescent="0.25">
      <c r="A67" s="2">
        <v>1812</v>
      </c>
      <c r="B67" s="2">
        <v>11</v>
      </c>
      <c r="C67" s="2">
        <f t="shared" si="4"/>
        <v>0.33200000000000024</v>
      </c>
      <c r="D67" s="22">
        <f t="shared" si="0"/>
        <v>0.15660377358490576</v>
      </c>
      <c r="E67" s="2">
        <f t="shared" si="1"/>
        <v>0.16600000000000012</v>
      </c>
      <c r="F67" s="23">
        <f t="shared" si="2"/>
        <v>7.8301886792452882E-2</v>
      </c>
      <c r="G67" s="93">
        <f t="shared" si="3"/>
        <v>5.1886792452830186E-3</v>
      </c>
      <c r="H67" s="101"/>
      <c r="I67" s="98">
        <v>1812</v>
      </c>
      <c r="J67" s="91">
        <f t="shared" si="5"/>
        <v>4.6698113207547166E-2</v>
      </c>
      <c r="K67" s="18"/>
      <c r="L67" s="18"/>
      <c r="M67" s="18"/>
      <c r="N67" s="18"/>
      <c r="O67" s="18"/>
      <c r="P67" s="18">
        <v>11</v>
      </c>
      <c r="Q67" s="18">
        <v>0</v>
      </c>
      <c r="R67" s="18"/>
      <c r="S67" s="18">
        <v>0</v>
      </c>
      <c r="T67" s="18"/>
      <c r="U67" s="18"/>
    </row>
    <row r="68" spans="1:21" x14ac:dyDescent="0.25">
      <c r="A68" s="2">
        <v>1813</v>
      </c>
      <c r="B68" s="2">
        <v>11</v>
      </c>
      <c r="C68" s="2">
        <f t="shared" si="4"/>
        <v>0.34300000000000025</v>
      </c>
      <c r="D68" s="22">
        <f t="shared" si="0"/>
        <v>0.16179245283018878</v>
      </c>
      <c r="E68" s="2">
        <f t="shared" si="1"/>
        <v>0.17150000000000012</v>
      </c>
      <c r="F68" s="23">
        <f t="shared" si="2"/>
        <v>8.0896226415094391E-2</v>
      </c>
      <c r="G68" s="93">
        <f t="shared" si="3"/>
        <v>5.1886792452830186E-3</v>
      </c>
      <c r="H68" s="101"/>
      <c r="I68" s="98">
        <v>1813</v>
      </c>
      <c r="J68" s="91">
        <f t="shared" si="5"/>
        <v>4.7641509433962261E-2</v>
      </c>
      <c r="K68" s="18"/>
      <c r="L68" s="18"/>
      <c r="M68" s="18"/>
      <c r="N68" s="18"/>
      <c r="O68" s="18"/>
      <c r="P68" s="18">
        <v>11</v>
      </c>
      <c r="Q68" s="18">
        <v>0</v>
      </c>
      <c r="R68" s="18"/>
      <c r="S68" s="18">
        <v>0</v>
      </c>
      <c r="T68" s="18"/>
      <c r="U68" s="18"/>
    </row>
    <row r="69" spans="1:21" x14ac:dyDescent="0.25">
      <c r="A69" s="2">
        <v>1814</v>
      </c>
      <c r="B69" s="2">
        <v>11</v>
      </c>
      <c r="C69" s="2">
        <f t="shared" si="4"/>
        <v>0.35400000000000026</v>
      </c>
      <c r="D69" s="22">
        <f t="shared" si="0"/>
        <v>0.1669811320754718</v>
      </c>
      <c r="E69" s="2">
        <f t="shared" si="1"/>
        <v>0.17700000000000013</v>
      </c>
      <c r="F69" s="23">
        <f t="shared" si="2"/>
        <v>8.34905660377359E-2</v>
      </c>
      <c r="G69" s="93">
        <f t="shared" si="3"/>
        <v>5.1886792452830186E-3</v>
      </c>
      <c r="H69" s="101"/>
      <c r="I69" s="98">
        <v>1814</v>
      </c>
      <c r="J69" s="91">
        <f t="shared" si="5"/>
        <v>4.8584905660377355E-2</v>
      </c>
      <c r="K69" s="18"/>
      <c r="L69" s="18"/>
      <c r="M69" s="18"/>
      <c r="N69" s="18"/>
      <c r="O69" s="18"/>
      <c r="P69" s="18">
        <v>11</v>
      </c>
      <c r="Q69" s="18">
        <v>0</v>
      </c>
      <c r="R69" s="18"/>
      <c r="S69" s="18">
        <v>0</v>
      </c>
      <c r="T69" s="18"/>
      <c r="U69" s="18"/>
    </row>
    <row r="70" spans="1:21" x14ac:dyDescent="0.25">
      <c r="A70" s="2">
        <v>1815</v>
      </c>
      <c r="B70" s="2">
        <v>12</v>
      </c>
      <c r="C70" s="2">
        <f t="shared" si="4"/>
        <v>0.36600000000000027</v>
      </c>
      <c r="D70" s="22">
        <f t="shared" si="0"/>
        <v>0.17264150943396239</v>
      </c>
      <c r="E70" s="2">
        <f t="shared" si="1"/>
        <v>0.18300000000000013</v>
      </c>
      <c r="F70" s="23">
        <f t="shared" si="2"/>
        <v>8.6320754716981196E-2</v>
      </c>
      <c r="G70" s="93">
        <f t="shared" si="3"/>
        <v>5.6603773584905656E-3</v>
      </c>
      <c r="H70" s="101"/>
      <c r="I70" s="98">
        <v>1815</v>
      </c>
      <c r="J70" s="91">
        <f t="shared" si="5"/>
        <v>4.9999999999999996E-2</v>
      </c>
      <c r="K70" s="18"/>
      <c r="L70" s="18"/>
      <c r="M70" s="18"/>
      <c r="N70" s="18"/>
      <c r="O70" s="18"/>
      <c r="P70" s="18">
        <v>12</v>
      </c>
      <c r="Q70" s="18">
        <v>0</v>
      </c>
      <c r="R70" s="18"/>
      <c r="S70" s="18">
        <v>0</v>
      </c>
      <c r="T70" s="18"/>
      <c r="U70" s="18"/>
    </row>
    <row r="71" spans="1:21" x14ac:dyDescent="0.25">
      <c r="A71" s="2">
        <v>1816</v>
      </c>
      <c r="B71" s="2">
        <v>13</v>
      </c>
      <c r="C71" s="2">
        <f t="shared" si="4"/>
        <v>0.37900000000000028</v>
      </c>
      <c r="D71" s="22">
        <f t="shared" ref="D71:D134" si="6">C71/$G$4</f>
        <v>0.1787735849056605</v>
      </c>
      <c r="E71" s="2">
        <f t="shared" ref="E71:E134" si="7">C71/2</f>
        <v>0.18950000000000014</v>
      </c>
      <c r="F71" s="23">
        <f t="shared" ref="F71:F134" si="8">E71/$G$4</f>
        <v>8.9386792452830252E-2</v>
      </c>
      <c r="G71" s="93">
        <f t="shared" ref="G71:G134" si="9">B71/(1000*$G$4)</f>
        <v>6.1320754716981136E-3</v>
      </c>
      <c r="H71" s="101"/>
      <c r="I71" s="98">
        <v>1816</v>
      </c>
      <c r="J71" s="91">
        <f t="shared" si="5"/>
        <v>5.1415094339622637E-2</v>
      </c>
      <c r="K71" s="18"/>
      <c r="L71" s="18"/>
      <c r="M71" s="18"/>
      <c r="N71" s="18"/>
      <c r="O71" s="18"/>
      <c r="P71" s="18">
        <v>13</v>
      </c>
      <c r="Q71" s="18">
        <v>0</v>
      </c>
      <c r="R71" s="18"/>
      <c r="S71" s="18">
        <v>0</v>
      </c>
      <c r="T71" s="18"/>
      <c r="U71" s="18"/>
    </row>
    <row r="72" spans="1:21" x14ac:dyDescent="0.25">
      <c r="A72" s="2">
        <v>1817</v>
      </c>
      <c r="B72" s="2">
        <v>14</v>
      </c>
      <c r="C72" s="2">
        <f t="shared" ref="C72:C135" si="10">C71+B72/1000</f>
        <v>0.39300000000000029</v>
      </c>
      <c r="D72" s="22">
        <f t="shared" si="6"/>
        <v>0.18537735849056616</v>
      </c>
      <c r="E72" s="2">
        <f t="shared" si="7"/>
        <v>0.19650000000000015</v>
      </c>
      <c r="F72" s="23">
        <f t="shared" si="8"/>
        <v>9.2688679245283082E-2</v>
      </c>
      <c r="G72" s="93">
        <f t="shared" si="9"/>
        <v>6.6037735849056606E-3</v>
      </c>
      <c r="H72" s="101"/>
      <c r="I72" s="98">
        <v>1817</v>
      </c>
      <c r="J72" s="91">
        <f t="shared" si="5"/>
        <v>5.3301886792452825E-2</v>
      </c>
      <c r="K72" s="18"/>
      <c r="L72" s="18"/>
      <c r="M72" s="18"/>
      <c r="N72" s="18"/>
      <c r="O72" s="18"/>
      <c r="P72" s="18">
        <v>14</v>
      </c>
      <c r="Q72" s="18">
        <v>0</v>
      </c>
      <c r="R72" s="18"/>
      <c r="S72" s="18">
        <v>0</v>
      </c>
      <c r="T72" s="18"/>
      <c r="U72" s="18"/>
    </row>
    <row r="73" spans="1:21" x14ac:dyDescent="0.25">
      <c r="A73" s="2">
        <v>1818</v>
      </c>
      <c r="B73" s="2">
        <v>14</v>
      </c>
      <c r="C73" s="2">
        <f t="shared" si="10"/>
        <v>0.40700000000000031</v>
      </c>
      <c r="D73" s="22">
        <f t="shared" si="6"/>
        <v>0.19198113207547182</v>
      </c>
      <c r="E73" s="2">
        <f t="shared" si="7"/>
        <v>0.20350000000000015</v>
      </c>
      <c r="F73" s="23">
        <f t="shared" si="8"/>
        <v>9.5990566037735911E-2</v>
      </c>
      <c r="G73" s="93">
        <f t="shared" si="9"/>
        <v>6.6037735849056606E-3</v>
      </c>
      <c r="H73" s="101"/>
      <c r="I73" s="98">
        <v>1818</v>
      </c>
      <c r="J73" s="91">
        <f t="shared" si="5"/>
        <v>5.5188679245283014E-2</v>
      </c>
      <c r="K73" s="18"/>
      <c r="L73" s="18"/>
      <c r="M73" s="18"/>
      <c r="N73" s="18"/>
      <c r="O73" s="18"/>
      <c r="P73" s="18">
        <v>14</v>
      </c>
      <c r="Q73" s="18">
        <v>0</v>
      </c>
      <c r="R73" s="18"/>
      <c r="S73" s="18">
        <v>0</v>
      </c>
      <c r="T73" s="18"/>
      <c r="U73" s="18"/>
    </row>
    <row r="74" spans="1:21" x14ac:dyDescent="0.25">
      <c r="A74" s="2">
        <v>1819</v>
      </c>
      <c r="B74" s="2">
        <v>14</v>
      </c>
      <c r="C74" s="2">
        <f t="shared" si="10"/>
        <v>0.42100000000000032</v>
      </c>
      <c r="D74" s="22">
        <f t="shared" si="6"/>
        <v>0.19858490566037751</v>
      </c>
      <c r="E74" s="2">
        <f t="shared" si="7"/>
        <v>0.21050000000000016</v>
      </c>
      <c r="F74" s="23">
        <f t="shared" si="8"/>
        <v>9.9292452830188754E-2</v>
      </c>
      <c r="G74" s="93">
        <f t="shared" si="9"/>
        <v>6.6037735849056606E-3</v>
      </c>
      <c r="H74" s="101"/>
      <c r="I74" s="98">
        <v>1819</v>
      </c>
      <c r="J74" s="91">
        <f t="shared" si="5"/>
        <v>5.7075471698113202E-2</v>
      </c>
      <c r="K74" s="18"/>
      <c r="L74" s="18"/>
      <c r="M74" s="18"/>
      <c r="N74" s="18"/>
      <c r="O74" s="18"/>
      <c r="P74" s="18">
        <v>14</v>
      </c>
      <c r="Q74" s="18">
        <v>0</v>
      </c>
      <c r="R74" s="18"/>
      <c r="S74" s="18">
        <v>0</v>
      </c>
      <c r="T74" s="18"/>
      <c r="U74" s="18"/>
    </row>
    <row r="75" spans="1:21" x14ac:dyDescent="0.25">
      <c r="A75" s="2">
        <v>1820</v>
      </c>
      <c r="B75" s="2">
        <v>14</v>
      </c>
      <c r="C75" s="2">
        <f t="shared" si="10"/>
        <v>0.43500000000000033</v>
      </c>
      <c r="D75" s="22">
        <f t="shared" si="6"/>
        <v>0.20518867924528317</v>
      </c>
      <c r="E75" s="2">
        <f t="shared" si="7"/>
        <v>0.21750000000000017</v>
      </c>
      <c r="F75" s="23">
        <f t="shared" si="8"/>
        <v>0.10259433962264158</v>
      </c>
      <c r="G75" s="93">
        <f t="shared" si="9"/>
        <v>6.6037735849056606E-3</v>
      </c>
      <c r="H75" s="101"/>
      <c r="I75" s="98">
        <v>1820</v>
      </c>
      <c r="J75" s="91">
        <f t="shared" si="5"/>
        <v>5.896226415094339E-2</v>
      </c>
      <c r="K75" s="18"/>
      <c r="L75" s="18"/>
      <c r="M75" s="18"/>
      <c r="N75" s="18"/>
      <c r="O75" s="18"/>
      <c r="P75" s="18">
        <v>14</v>
      </c>
      <c r="Q75" s="18">
        <v>0</v>
      </c>
      <c r="R75" s="18"/>
      <c r="S75" s="18">
        <v>0</v>
      </c>
      <c r="T75" s="18"/>
      <c r="U75" s="18"/>
    </row>
    <row r="76" spans="1:21" x14ac:dyDescent="0.25">
      <c r="A76" s="2">
        <v>1821</v>
      </c>
      <c r="B76" s="2">
        <v>14</v>
      </c>
      <c r="C76" s="2">
        <f t="shared" si="10"/>
        <v>0.44900000000000034</v>
      </c>
      <c r="D76" s="22">
        <f t="shared" si="6"/>
        <v>0.21179245283018883</v>
      </c>
      <c r="E76" s="2">
        <f t="shared" si="7"/>
        <v>0.22450000000000017</v>
      </c>
      <c r="F76" s="23">
        <f t="shared" si="8"/>
        <v>0.10589622641509441</v>
      </c>
      <c r="G76" s="93">
        <f t="shared" si="9"/>
        <v>6.6037735849056606E-3</v>
      </c>
      <c r="H76" s="101"/>
      <c r="I76" s="98">
        <v>1821</v>
      </c>
      <c r="J76" s="91">
        <f t="shared" si="5"/>
        <v>6.0377358490566031E-2</v>
      </c>
      <c r="K76" s="18"/>
      <c r="L76" s="18"/>
      <c r="M76" s="18"/>
      <c r="N76" s="18"/>
      <c r="O76" s="18"/>
      <c r="P76" s="18">
        <v>14</v>
      </c>
      <c r="Q76" s="18">
        <v>0</v>
      </c>
      <c r="R76" s="18"/>
      <c r="S76" s="18">
        <v>0</v>
      </c>
      <c r="T76" s="18"/>
      <c r="U76" s="18"/>
    </row>
    <row r="77" spans="1:21" x14ac:dyDescent="0.25">
      <c r="A77" s="2">
        <v>1822</v>
      </c>
      <c r="B77" s="2">
        <v>15</v>
      </c>
      <c r="C77" s="2">
        <f t="shared" si="10"/>
        <v>0.46400000000000036</v>
      </c>
      <c r="D77" s="22">
        <f t="shared" si="6"/>
        <v>0.21886792452830203</v>
      </c>
      <c r="E77" s="2">
        <f t="shared" si="7"/>
        <v>0.23200000000000018</v>
      </c>
      <c r="F77" s="23">
        <f t="shared" si="8"/>
        <v>0.10943396226415102</v>
      </c>
      <c r="G77" s="93">
        <f t="shared" si="9"/>
        <v>7.0754716981132077E-3</v>
      </c>
      <c r="H77" s="101"/>
      <c r="I77" s="98">
        <v>1822</v>
      </c>
      <c r="J77" s="91">
        <f t="shared" si="5"/>
        <v>6.226415094339622E-2</v>
      </c>
      <c r="K77" s="18"/>
      <c r="L77" s="18"/>
      <c r="M77" s="18"/>
      <c r="N77" s="18"/>
      <c r="O77" s="18"/>
      <c r="P77" s="18">
        <v>15</v>
      </c>
      <c r="Q77" s="18">
        <v>0</v>
      </c>
      <c r="R77" s="18"/>
      <c r="S77" s="18">
        <v>0</v>
      </c>
      <c r="T77" s="18"/>
      <c r="U77" s="18"/>
    </row>
    <row r="78" spans="1:21" x14ac:dyDescent="0.25">
      <c r="A78" s="2">
        <v>1823</v>
      </c>
      <c r="B78" s="2">
        <v>16</v>
      </c>
      <c r="C78" s="2">
        <f t="shared" si="10"/>
        <v>0.48000000000000037</v>
      </c>
      <c r="D78" s="22">
        <f t="shared" si="6"/>
        <v>0.22641509433962281</v>
      </c>
      <c r="E78" s="2">
        <f t="shared" si="7"/>
        <v>0.24000000000000019</v>
      </c>
      <c r="F78" s="23">
        <f t="shared" si="8"/>
        <v>0.11320754716981141</v>
      </c>
      <c r="G78" s="93">
        <f t="shared" si="9"/>
        <v>7.5471698113207548E-3</v>
      </c>
      <c r="H78" s="101"/>
      <c r="I78" s="98">
        <v>1823</v>
      </c>
      <c r="J78" s="91">
        <f t="shared" si="5"/>
        <v>6.4622641509433962E-2</v>
      </c>
      <c r="K78" s="18"/>
      <c r="L78" s="18"/>
      <c r="M78" s="18"/>
      <c r="N78" s="18"/>
      <c r="O78" s="18"/>
      <c r="P78" s="18">
        <v>16</v>
      </c>
      <c r="Q78" s="18">
        <v>0</v>
      </c>
      <c r="R78" s="18"/>
      <c r="S78" s="18">
        <v>0</v>
      </c>
      <c r="T78" s="18"/>
      <c r="U78" s="18"/>
    </row>
    <row r="79" spans="1:21" x14ac:dyDescent="0.25">
      <c r="A79" s="2">
        <v>1824</v>
      </c>
      <c r="B79" s="2">
        <v>16</v>
      </c>
      <c r="C79" s="2">
        <f t="shared" si="10"/>
        <v>0.49600000000000039</v>
      </c>
      <c r="D79" s="22">
        <f t="shared" si="6"/>
        <v>0.23396226415094357</v>
      </c>
      <c r="E79" s="2">
        <f t="shared" si="7"/>
        <v>0.24800000000000019</v>
      </c>
      <c r="F79" s="23">
        <f t="shared" si="8"/>
        <v>0.11698113207547178</v>
      </c>
      <c r="G79" s="93">
        <f t="shared" si="9"/>
        <v>7.5471698113207548E-3</v>
      </c>
      <c r="H79" s="101"/>
      <c r="I79" s="98">
        <v>1824</v>
      </c>
      <c r="J79" s="91">
        <f t="shared" si="5"/>
        <v>6.6981132075471697E-2</v>
      </c>
      <c r="K79" s="18"/>
      <c r="L79" s="18"/>
      <c r="M79" s="18"/>
      <c r="N79" s="18"/>
      <c r="O79" s="18"/>
      <c r="P79" s="18">
        <v>16</v>
      </c>
      <c r="Q79" s="18">
        <v>0</v>
      </c>
      <c r="R79" s="18"/>
      <c r="S79" s="18">
        <v>0</v>
      </c>
      <c r="T79" s="18"/>
      <c r="U79" s="18"/>
    </row>
    <row r="80" spans="1:21" x14ac:dyDescent="0.25">
      <c r="A80" s="2">
        <v>1825</v>
      </c>
      <c r="B80" s="2">
        <v>17</v>
      </c>
      <c r="C80" s="2">
        <f t="shared" si="10"/>
        <v>0.51300000000000034</v>
      </c>
      <c r="D80" s="22">
        <f t="shared" si="6"/>
        <v>0.24198113207547184</v>
      </c>
      <c r="E80" s="2">
        <f t="shared" si="7"/>
        <v>0.25650000000000017</v>
      </c>
      <c r="F80" s="23">
        <f t="shared" si="8"/>
        <v>0.12099056603773592</v>
      </c>
      <c r="G80" s="93">
        <f t="shared" si="9"/>
        <v>8.0188679245283018E-3</v>
      </c>
      <c r="H80" s="101"/>
      <c r="I80" s="98">
        <v>1825</v>
      </c>
      <c r="J80" s="91">
        <f t="shared" ref="J80:J143" si="11">SUM(G71:G80)</f>
        <v>6.9339622641509432E-2</v>
      </c>
      <c r="K80" s="18"/>
      <c r="L80" s="18"/>
      <c r="M80" s="18"/>
      <c r="N80" s="18"/>
      <c r="O80" s="18"/>
      <c r="P80" s="18">
        <v>17</v>
      </c>
      <c r="Q80" s="18">
        <v>0</v>
      </c>
      <c r="R80" s="18"/>
      <c r="S80" s="18">
        <v>0</v>
      </c>
      <c r="T80" s="18"/>
      <c r="U80" s="18"/>
    </row>
    <row r="81" spans="1:21" x14ac:dyDescent="0.25">
      <c r="A81" s="2">
        <v>1826</v>
      </c>
      <c r="B81" s="2">
        <v>17</v>
      </c>
      <c r="C81" s="2">
        <f t="shared" si="10"/>
        <v>0.53000000000000036</v>
      </c>
      <c r="D81" s="22">
        <f t="shared" si="6"/>
        <v>0.25000000000000017</v>
      </c>
      <c r="E81" s="2">
        <f t="shared" si="7"/>
        <v>0.26500000000000018</v>
      </c>
      <c r="F81" s="23">
        <f t="shared" si="8"/>
        <v>0.12500000000000008</v>
      </c>
      <c r="G81" s="93">
        <f t="shared" si="9"/>
        <v>8.0188679245283018E-3</v>
      </c>
      <c r="H81" s="101"/>
      <c r="I81" s="98">
        <v>1826</v>
      </c>
      <c r="J81" s="91">
        <f t="shared" si="11"/>
        <v>7.1226415094339621E-2</v>
      </c>
      <c r="K81" s="18"/>
      <c r="L81" s="18"/>
      <c r="M81" s="18"/>
      <c r="N81" s="18"/>
      <c r="O81" s="18"/>
      <c r="P81" s="18">
        <v>17</v>
      </c>
      <c r="Q81" s="18">
        <v>0</v>
      </c>
      <c r="R81" s="18"/>
      <c r="S81" s="18">
        <v>0</v>
      </c>
      <c r="T81" s="18"/>
      <c r="U81" s="18"/>
    </row>
    <row r="82" spans="1:21" x14ac:dyDescent="0.25">
      <c r="A82" s="2">
        <v>1827</v>
      </c>
      <c r="B82" s="2">
        <v>18</v>
      </c>
      <c r="C82" s="2">
        <f t="shared" si="10"/>
        <v>0.54800000000000038</v>
      </c>
      <c r="D82" s="22">
        <f t="shared" si="6"/>
        <v>0.25849056603773601</v>
      </c>
      <c r="E82" s="2">
        <f t="shared" si="7"/>
        <v>0.27400000000000019</v>
      </c>
      <c r="F82" s="23">
        <f t="shared" si="8"/>
        <v>0.12924528301886801</v>
      </c>
      <c r="G82" s="93">
        <f t="shared" si="9"/>
        <v>8.4905660377358489E-3</v>
      </c>
      <c r="H82" s="101"/>
      <c r="I82" s="98">
        <v>1827</v>
      </c>
      <c r="J82" s="91">
        <f t="shared" si="11"/>
        <v>7.3113207547169809E-2</v>
      </c>
      <c r="K82" s="18"/>
      <c r="L82" s="18"/>
      <c r="M82" s="18"/>
      <c r="N82" s="18"/>
      <c r="O82" s="18"/>
      <c r="P82" s="18">
        <v>18</v>
      </c>
      <c r="Q82" s="18">
        <v>0</v>
      </c>
      <c r="R82" s="18"/>
      <c r="S82" s="18">
        <v>0</v>
      </c>
      <c r="T82" s="18"/>
      <c r="U82" s="18"/>
    </row>
    <row r="83" spans="1:21" x14ac:dyDescent="0.25">
      <c r="A83" s="2">
        <v>1828</v>
      </c>
      <c r="B83" s="2">
        <v>18</v>
      </c>
      <c r="C83" s="2">
        <f t="shared" si="10"/>
        <v>0.56600000000000039</v>
      </c>
      <c r="D83" s="22">
        <f t="shared" si="6"/>
        <v>0.26698113207547186</v>
      </c>
      <c r="E83" s="2">
        <f t="shared" si="7"/>
        <v>0.2830000000000002</v>
      </c>
      <c r="F83" s="23">
        <f t="shared" si="8"/>
        <v>0.13349056603773593</v>
      </c>
      <c r="G83" s="93">
        <f t="shared" si="9"/>
        <v>8.4905660377358489E-3</v>
      </c>
      <c r="H83" s="101"/>
      <c r="I83" s="98">
        <v>1828</v>
      </c>
      <c r="J83" s="91">
        <f t="shared" si="11"/>
        <v>7.4999999999999997E-2</v>
      </c>
      <c r="K83" s="18"/>
      <c r="L83" s="18"/>
      <c r="M83" s="18"/>
      <c r="N83" s="18"/>
      <c r="O83" s="18"/>
      <c r="P83" s="18">
        <v>18</v>
      </c>
      <c r="Q83" s="18">
        <v>0</v>
      </c>
      <c r="R83" s="18"/>
      <c r="S83" s="18">
        <v>0</v>
      </c>
      <c r="T83" s="18"/>
      <c r="U83" s="18"/>
    </row>
    <row r="84" spans="1:21" x14ac:dyDescent="0.25">
      <c r="A84" s="2">
        <v>1829</v>
      </c>
      <c r="B84" s="2">
        <v>18</v>
      </c>
      <c r="C84" s="2">
        <f t="shared" si="10"/>
        <v>0.58400000000000041</v>
      </c>
      <c r="D84" s="22">
        <f t="shared" si="6"/>
        <v>0.27547169811320771</v>
      </c>
      <c r="E84" s="2">
        <f t="shared" si="7"/>
        <v>0.2920000000000002</v>
      </c>
      <c r="F84" s="23">
        <f t="shared" si="8"/>
        <v>0.13773584905660385</v>
      </c>
      <c r="G84" s="93">
        <f t="shared" si="9"/>
        <v>8.4905660377358489E-3</v>
      </c>
      <c r="H84" s="101"/>
      <c r="I84" s="98">
        <v>1829</v>
      </c>
      <c r="J84" s="91">
        <f t="shared" si="11"/>
        <v>7.6886792452830185E-2</v>
      </c>
      <c r="K84" s="18"/>
      <c r="L84" s="18"/>
      <c r="M84" s="18"/>
      <c r="N84" s="18"/>
      <c r="O84" s="18"/>
      <c r="P84" s="18">
        <v>18</v>
      </c>
      <c r="Q84" s="18">
        <v>0</v>
      </c>
      <c r="R84" s="18"/>
      <c r="S84" s="18">
        <v>0</v>
      </c>
      <c r="T84" s="18"/>
      <c r="U84" s="18"/>
    </row>
    <row r="85" spans="1:21" x14ac:dyDescent="0.25">
      <c r="A85" s="2">
        <v>1830</v>
      </c>
      <c r="B85" s="2">
        <v>24</v>
      </c>
      <c r="C85" s="2">
        <f t="shared" si="10"/>
        <v>0.60800000000000043</v>
      </c>
      <c r="D85" s="22">
        <f t="shared" si="6"/>
        <v>0.28679245283018889</v>
      </c>
      <c r="E85" s="2">
        <f t="shared" si="7"/>
        <v>0.30400000000000021</v>
      </c>
      <c r="F85" s="23">
        <f t="shared" si="8"/>
        <v>0.14339622641509445</v>
      </c>
      <c r="G85" s="93">
        <f t="shared" si="9"/>
        <v>1.1320754716981131E-2</v>
      </c>
      <c r="H85" s="101"/>
      <c r="I85" s="98">
        <v>1830</v>
      </c>
      <c r="J85" s="91">
        <f t="shared" si="11"/>
        <v>8.1603773584905656E-2</v>
      </c>
      <c r="K85" s="18"/>
      <c r="L85" s="18"/>
      <c r="M85" s="18"/>
      <c r="N85" s="18"/>
      <c r="O85" s="18"/>
      <c r="P85" s="18">
        <v>24</v>
      </c>
      <c r="Q85" s="18">
        <v>0</v>
      </c>
      <c r="R85" s="18"/>
      <c r="S85" s="18">
        <v>0</v>
      </c>
      <c r="T85" s="18"/>
      <c r="U85" s="18"/>
    </row>
    <row r="86" spans="1:21" x14ac:dyDescent="0.25">
      <c r="A86" s="2">
        <v>1831</v>
      </c>
      <c r="B86" s="2">
        <v>23</v>
      </c>
      <c r="C86" s="2">
        <f t="shared" si="10"/>
        <v>0.63100000000000045</v>
      </c>
      <c r="D86" s="22">
        <f t="shared" si="6"/>
        <v>0.29764150943396245</v>
      </c>
      <c r="E86" s="2">
        <f t="shared" si="7"/>
        <v>0.31550000000000022</v>
      </c>
      <c r="F86" s="23">
        <f t="shared" si="8"/>
        <v>0.14882075471698122</v>
      </c>
      <c r="G86" s="93">
        <f t="shared" si="9"/>
        <v>1.0849056603773584E-2</v>
      </c>
      <c r="H86" s="101"/>
      <c r="I86" s="98">
        <v>1831</v>
      </c>
      <c r="J86" s="91">
        <f t="shared" si="11"/>
        <v>8.584905660377358E-2</v>
      </c>
      <c r="K86" s="18"/>
      <c r="L86" s="18"/>
      <c r="M86" s="18"/>
      <c r="N86" s="18"/>
      <c r="O86" s="18"/>
      <c r="P86" s="18">
        <v>23</v>
      </c>
      <c r="Q86" s="18">
        <v>0</v>
      </c>
      <c r="R86" s="18"/>
      <c r="S86" s="18">
        <v>0</v>
      </c>
      <c r="T86" s="18"/>
      <c r="U86" s="18"/>
    </row>
    <row r="87" spans="1:21" x14ac:dyDescent="0.25">
      <c r="A87" s="2">
        <v>1832</v>
      </c>
      <c r="B87" s="2">
        <v>23</v>
      </c>
      <c r="C87" s="2">
        <f t="shared" si="10"/>
        <v>0.65400000000000047</v>
      </c>
      <c r="D87" s="22">
        <f t="shared" si="6"/>
        <v>0.30849056603773606</v>
      </c>
      <c r="E87" s="2">
        <f t="shared" si="7"/>
        <v>0.32700000000000023</v>
      </c>
      <c r="F87" s="23">
        <f t="shared" si="8"/>
        <v>0.15424528301886803</v>
      </c>
      <c r="G87" s="93">
        <f t="shared" si="9"/>
        <v>1.0849056603773584E-2</v>
      </c>
      <c r="H87" s="101"/>
      <c r="I87" s="98">
        <v>1832</v>
      </c>
      <c r="J87" s="91">
        <f t="shared" si="11"/>
        <v>8.9622641509433956E-2</v>
      </c>
      <c r="K87" s="18"/>
      <c r="L87" s="18"/>
      <c r="M87" s="18"/>
      <c r="N87" s="18"/>
      <c r="O87" s="18"/>
      <c r="P87" s="18">
        <v>23</v>
      </c>
      <c r="Q87" s="18">
        <v>0</v>
      </c>
      <c r="R87" s="18"/>
      <c r="S87" s="18">
        <v>0</v>
      </c>
      <c r="T87" s="18"/>
      <c r="U87" s="18"/>
    </row>
    <row r="88" spans="1:21" x14ac:dyDescent="0.25">
      <c r="A88" s="2">
        <v>1833</v>
      </c>
      <c r="B88" s="2">
        <v>24</v>
      </c>
      <c r="C88" s="2">
        <f t="shared" si="10"/>
        <v>0.67800000000000049</v>
      </c>
      <c r="D88" s="22">
        <f t="shared" si="6"/>
        <v>0.31981132075471719</v>
      </c>
      <c r="E88" s="2">
        <f t="shared" si="7"/>
        <v>0.33900000000000025</v>
      </c>
      <c r="F88" s="23">
        <f t="shared" si="8"/>
        <v>0.15990566037735859</v>
      </c>
      <c r="G88" s="93">
        <f t="shared" si="9"/>
        <v>1.1320754716981131E-2</v>
      </c>
      <c r="H88" s="101"/>
      <c r="I88" s="98">
        <v>1833</v>
      </c>
      <c r="J88" s="91">
        <f t="shared" si="11"/>
        <v>9.3396226415094333E-2</v>
      </c>
      <c r="K88" s="18"/>
      <c r="L88" s="18"/>
      <c r="M88" s="18"/>
      <c r="N88" s="18"/>
      <c r="O88" s="18"/>
      <c r="P88" s="18">
        <v>24</v>
      </c>
      <c r="Q88" s="18">
        <v>0</v>
      </c>
      <c r="R88" s="18"/>
      <c r="S88" s="18">
        <v>0</v>
      </c>
      <c r="T88" s="18"/>
      <c r="U88" s="18"/>
    </row>
    <row r="89" spans="1:21" x14ac:dyDescent="0.25">
      <c r="A89" s="2">
        <v>1834</v>
      </c>
      <c r="B89" s="2">
        <v>24</v>
      </c>
      <c r="C89" s="2">
        <f t="shared" si="10"/>
        <v>0.70200000000000051</v>
      </c>
      <c r="D89" s="22">
        <f t="shared" si="6"/>
        <v>0.33113207547169832</v>
      </c>
      <c r="E89" s="2">
        <f t="shared" si="7"/>
        <v>0.35100000000000026</v>
      </c>
      <c r="F89" s="23">
        <f t="shared" si="8"/>
        <v>0.16556603773584916</v>
      </c>
      <c r="G89" s="93">
        <f t="shared" si="9"/>
        <v>1.1320754716981131E-2</v>
      </c>
      <c r="H89" s="101"/>
      <c r="I89" s="98">
        <v>1834</v>
      </c>
      <c r="J89" s="91">
        <f t="shared" si="11"/>
        <v>9.7169811320754709E-2</v>
      </c>
      <c r="K89" s="18"/>
      <c r="L89" s="18"/>
      <c r="M89" s="18"/>
      <c r="N89" s="18"/>
      <c r="O89" s="18"/>
      <c r="P89" s="18">
        <v>24</v>
      </c>
      <c r="Q89" s="18">
        <v>0</v>
      </c>
      <c r="R89" s="18"/>
      <c r="S89" s="18">
        <v>0</v>
      </c>
      <c r="T89" s="18"/>
      <c r="U89" s="18"/>
    </row>
    <row r="90" spans="1:21" x14ac:dyDescent="0.25">
      <c r="A90" s="2">
        <v>1835</v>
      </c>
      <c r="B90" s="2">
        <v>25</v>
      </c>
      <c r="C90" s="2">
        <f t="shared" si="10"/>
        <v>0.72700000000000053</v>
      </c>
      <c r="D90" s="22">
        <f t="shared" si="6"/>
        <v>0.34292452830188702</v>
      </c>
      <c r="E90" s="2">
        <f t="shared" si="7"/>
        <v>0.36350000000000027</v>
      </c>
      <c r="F90" s="23">
        <f t="shared" si="8"/>
        <v>0.17146226415094351</v>
      </c>
      <c r="G90" s="93">
        <f t="shared" si="9"/>
        <v>1.179245283018868E-2</v>
      </c>
      <c r="H90" s="101"/>
      <c r="I90" s="98">
        <v>1835</v>
      </c>
      <c r="J90" s="91">
        <f t="shared" si="11"/>
        <v>0.10094339622641509</v>
      </c>
      <c r="K90" s="18"/>
      <c r="L90" s="18"/>
      <c r="M90" s="18"/>
      <c r="N90" s="18"/>
      <c r="O90" s="18"/>
      <c r="P90" s="18">
        <v>25</v>
      </c>
      <c r="Q90" s="18">
        <v>0</v>
      </c>
      <c r="R90" s="18"/>
      <c r="S90" s="18">
        <v>0</v>
      </c>
      <c r="T90" s="18"/>
      <c r="U90" s="18"/>
    </row>
    <row r="91" spans="1:21" x14ac:dyDescent="0.25">
      <c r="A91" s="2">
        <v>1836</v>
      </c>
      <c r="B91" s="2">
        <v>29</v>
      </c>
      <c r="C91" s="2">
        <f t="shared" si="10"/>
        <v>0.75600000000000056</v>
      </c>
      <c r="D91" s="22">
        <f t="shared" si="6"/>
        <v>0.35660377358490591</v>
      </c>
      <c r="E91" s="2">
        <f t="shared" si="7"/>
        <v>0.37800000000000028</v>
      </c>
      <c r="F91" s="23">
        <f t="shared" si="8"/>
        <v>0.17830188679245296</v>
      </c>
      <c r="G91" s="93">
        <f t="shared" si="9"/>
        <v>1.3679245283018868E-2</v>
      </c>
      <c r="H91" s="101"/>
      <c r="I91" s="98">
        <v>1836</v>
      </c>
      <c r="J91" s="91">
        <f t="shared" si="11"/>
        <v>0.10660377358490565</v>
      </c>
      <c r="K91" s="18"/>
      <c r="L91" s="18"/>
      <c r="M91" s="18"/>
      <c r="N91" s="18"/>
      <c r="O91" s="18"/>
      <c r="P91" s="18">
        <v>29</v>
      </c>
      <c r="Q91" s="18">
        <v>0</v>
      </c>
      <c r="R91" s="18"/>
      <c r="S91" s="18">
        <v>0</v>
      </c>
      <c r="T91" s="18"/>
      <c r="U91" s="18"/>
    </row>
    <row r="92" spans="1:21" x14ac:dyDescent="0.25">
      <c r="A92" s="2">
        <v>1837</v>
      </c>
      <c r="B92" s="2">
        <v>29</v>
      </c>
      <c r="C92" s="2">
        <f t="shared" si="10"/>
        <v>0.78500000000000059</v>
      </c>
      <c r="D92" s="22">
        <f t="shared" si="6"/>
        <v>0.37028301886792481</v>
      </c>
      <c r="E92" s="2">
        <f t="shared" si="7"/>
        <v>0.39250000000000029</v>
      </c>
      <c r="F92" s="23">
        <f t="shared" si="8"/>
        <v>0.1851415094339624</v>
      </c>
      <c r="G92" s="93">
        <f t="shared" si="9"/>
        <v>1.3679245283018868E-2</v>
      </c>
      <c r="H92" s="101"/>
      <c r="I92" s="98">
        <v>1837</v>
      </c>
      <c r="J92" s="91">
        <f t="shared" si="11"/>
        <v>0.11179245283018867</v>
      </c>
      <c r="K92" s="18"/>
      <c r="L92" s="18"/>
      <c r="M92" s="18"/>
      <c r="N92" s="18"/>
      <c r="O92" s="18"/>
      <c r="P92" s="18">
        <v>29</v>
      </c>
      <c r="Q92" s="18">
        <v>0</v>
      </c>
      <c r="R92" s="18"/>
      <c r="S92" s="18">
        <v>0</v>
      </c>
      <c r="T92" s="18"/>
      <c r="U92" s="18"/>
    </row>
    <row r="93" spans="1:21" x14ac:dyDescent="0.25">
      <c r="A93" s="2">
        <v>1838</v>
      </c>
      <c r="B93" s="2">
        <v>30</v>
      </c>
      <c r="C93" s="2">
        <f t="shared" si="10"/>
        <v>0.81500000000000061</v>
      </c>
      <c r="D93" s="22">
        <f t="shared" si="6"/>
        <v>0.38443396226415122</v>
      </c>
      <c r="E93" s="2">
        <f t="shared" si="7"/>
        <v>0.40750000000000031</v>
      </c>
      <c r="F93" s="23">
        <f t="shared" si="8"/>
        <v>0.19221698113207561</v>
      </c>
      <c r="G93" s="93">
        <f t="shared" si="9"/>
        <v>1.4150943396226415E-2</v>
      </c>
      <c r="H93" s="101"/>
      <c r="I93" s="98">
        <v>1838</v>
      </c>
      <c r="J93" s="91">
        <f t="shared" si="11"/>
        <v>0.11745283018867923</v>
      </c>
      <c r="K93" s="18"/>
      <c r="L93" s="18"/>
      <c r="M93" s="18"/>
      <c r="N93" s="18"/>
      <c r="O93" s="18"/>
      <c r="P93" s="18">
        <v>30</v>
      </c>
      <c r="Q93" s="18">
        <v>0</v>
      </c>
      <c r="R93" s="18"/>
      <c r="S93" s="18">
        <v>0</v>
      </c>
      <c r="T93" s="18"/>
      <c r="U93" s="18"/>
    </row>
    <row r="94" spans="1:21" x14ac:dyDescent="0.25">
      <c r="A94" s="2">
        <v>1839</v>
      </c>
      <c r="B94" s="2">
        <v>31</v>
      </c>
      <c r="C94" s="2">
        <f t="shared" si="10"/>
        <v>0.84600000000000064</v>
      </c>
      <c r="D94" s="22">
        <f t="shared" si="6"/>
        <v>0.39905660377358521</v>
      </c>
      <c r="E94" s="2">
        <f t="shared" si="7"/>
        <v>0.42300000000000032</v>
      </c>
      <c r="F94" s="23">
        <f t="shared" si="8"/>
        <v>0.1995283018867926</v>
      </c>
      <c r="G94" s="93">
        <f t="shared" si="9"/>
        <v>1.4622641509433962E-2</v>
      </c>
      <c r="H94" s="101"/>
      <c r="I94" s="98">
        <v>1839</v>
      </c>
      <c r="J94" s="91">
        <f t="shared" si="11"/>
        <v>0.12358490566037734</v>
      </c>
      <c r="K94" s="18"/>
      <c r="L94" s="18"/>
      <c r="M94" s="18"/>
      <c r="N94" s="18"/>
      <c r="O94" s="18"/>
      <c r="P94" s="18">
        <v>31</v>
      </c>
      <c r="Q94" s="18">
        <v>0</v>
      </c>
      <c r="R94" s="18"/>
      <c r="S94" s="18">
        <v>0</v>
      </c>
      <c r="T94" s="18"/>
      <c r="U94" s="18"/>
    </row>
    <row r="95" spans="1:21" x14ac:dyDescent="0.25">
      <c r="A95" s="2">
        <v>1840</v>
      </c>
      <c r="B95" s="2">
        <v>33</v>
      </c>
      <c r="C95" s="2">
        <f t="shared" si="10"/>
        <v>0.87900000000000067</v>
      </c>
      <c r="D95" s="22">
        <f t="shared" si="6"/>
        <v>0.41462264150943423</v>
      </c>
      <c r="E95" s="2">
        <f t="shared" si="7"/>
        <v>0.43950000000000033</v>
      </c>
      <c r="F95" s="23">
        <f t="shared" si="8"/>
        <v>0.20731132075471712</v>
      </c>
      <c r="G95" s="93">
        <f t="shared" si="9"/>
        <v>1.5566037735849057E-2</v>
      </c>
      <c r="H95" s="101"/>
      <c r="I95" s="98">
        <v>1840</v>
      </c>
      <c r="J95" s="91">
        <f t="shared" si="11"/>
        <v>0.12783018867924528</v>
      </c>
      <c r="K95" s="18"/>
      <c r="L95" s="18"/>
      <c r="M95" s="18"/>
      <c r="N95" s="18"/>
      <c r="O95" s="18"/>
      <c r="P95" s="18">
        <v>33</v>
      </c>
      <c r="Q95" s="18">
        <v>0</v>
      </c>
      <c r="R95" s="18"/>
      <c r="S95" s="18">
        <v>0</v>
      </c>
      <c r="T95" s="18"/>
      <c r="U95" s="18"/>
    </row>
    <row r="96" spans="1:21" x14ac:dyDescent="0.25">
      <c r="A96" s="2">
        <v>1841</v>
      </c>
      <c r="B96" s="2">
        <v>34</v>
      </c>
      <c r="C96" s="2">
        <f t="shared" si="10"/>
        <v>0.9130000000000007</v>
      </c>
      <c r="D96" s="22">
        <f t="shared" si="6"/>
        <v>0.43066037735849089</v>
      </c>
      <c r="E96" s="2">
        <f t="shared" si="7"/>
        <v>0.45650000000000035</v>
      </c>
      <c r="F96" s="23">
        <f t="shared" si="8"/>
        <v>0.21533018867924544</v>
      </c>
      <c r="G96" s="93">
        <f t="shared" si="9"/>
        <v>1.6037735849056604E-2</v>
      </c>
      <c r="H96" s="101"/>
      <c r="I96" s="98">
        <v>1841</v>
      </c>
      <c r="J96" s="91">
        <f t="shared" si="11"/>
        <v>0.1330188679245283</v>
      </c>
      <c r="K96" s="18"/>
      <c r="L96" s="18"/>
      <c r="M96" s="18"/>
      <c r="N96" s="18"/>
      <c r="O96" s="18"/>
      <c r="P96" s="18">
        <v>34</v>
      </c>
      <c r="Q96" s="18">
        <v>0</v>
      </c>
      <c r="R96" s="18"/>
      <c r="S96" s="18">
        <v>0</v>
      </c>
      <c r="T96" s="18"/>
      <c r="U96" s="18"/>
    </row>
    <row r="97" spans="1:21" x14ac:dyDescent="0.25">
      <c r="A97" s="2">
        <v>1842</v>
      </c>
      <c r="B97" s="2">
        <v>36</v>
      </c>
      <c r="C97" s="2">
        <f t="shared" si="10"/>
        <v>0.94900000000000073</v>
      </c>
      <c r="D97" s="22">
        <f t="shared" si="6"/>
        <v>0.44764150943396258</v>
      </c>
      <c r="E97" s="2">
        <f t="shared" si="7"/>
        <v>0.47450000000000037</v>
      </c>
      <c r="F97" s="23">
        <f t="shared" si="8"/>
        <v>0.22382075471698129</v>
      </c>
      <c r="G97" s="93">
        <f t="shared" si="9"/>
        <v>1.6981132075471698E-2</v>
      </c>
      <c r="H97" s="101"/>
      <c r="I97" s="98">
        <v>1842</v>
      </c>
      <c r="J97" s="91">
        <f t="shared" si="11"/>
        <v>0.13915094339622641</v>
      </c>
      <c r="K97" s="18"/>
      <c r="L97" s="18"/>
      <c r="M97" s="18"/>
      <c r="N97" s="18"/>
      <c r="O97" s="18"/>
      <c r="P97" s="18">
        <v>36</v>
      </c>
      <c r="Q97" s="18">
        <v>0</v>
      </c>
      <c r="R97" s="18"/>
      <c r="S97" s="18">
        <v>0</v>
      </c>
      <c r="T97" s="18"/>
      <c r="U97" s="18"/>
    </row>
    <row r="98" spans="1:21" x14ac:dyDescent="0.25">
      <c r="A98" s="2">
        <v>1843</v>
      </c>
      <c r="B98" s="2">
        <v>37</v>
      </c>
      <c r="C98" s="2">
        <f t="shared" si="10"/>
        <v>0.98600000000000076</v>
      </c>
      <c r="D98" s="22">
        <f t="shared" si="6"/>
        <v>0.46509433962264185</v>
      </c>
      <c r="E98" s="2">
        <f t="shared" si="7"/>
        <v>0.49300000000000038</v>
      </c>
      <c r="F98" s="23">
        <f t="shared" si="8"/>
        <v>0.23254716981132093</v>
      </c>
      <c r="G98" s="93">
        <f t="shared" si="9"/>
        <v>1.7452830188679245E-2</v>
      </c>
      <c r="H98" s="101"/>
      <c r="I98" s="98">
        <v>1843</v>
      </c>
      <c r="J98" s="91">
        <f t="shared" si="11"/>
        <v>0.14528301886792452</v>
      </c>
      <c r="K98" s="18"/>
      <c r="L98" s="18"/>
      <c r="M98" s="18"/>
      <c r="N98" s="18"/>
      <c r="O98" s="18"/>
      <c r="P98" s="18">
        <v>37</v>
      </c>
      <c r="Q98" s="18">
        <v>0</v>
      </c>
      <c r="R98" s="18"/>
      <c r="S98" s="18">
        <v>0</v>
      </c>
      <c r="T98" s="18"/>
      <c r="U98" s="18"/>
    </row>
    <row r="99" spans="1:21" x14ac:dyDescent="0.25">
      <c r="A99" s="2">
        <v>1844</v>
      </c>
      <c r="B99" s="2">
        <v>39</v>
      </c>
      <c r="C99" s="2">
        <f t="shared" si="10"/>
        <v>1.0250000000000008</v>
      </c>
      <c r="D99" s="22">
        <f t="shared" si="6"/>
        <v>0.48349056603773621</v>
      </c>
      <c r="E99" s="2">
        <f t="shared" si="7"/>
        <v>0.5125000000000004</v>
      </c>
      <c r="F99" s="23">
        <f t="shared" si="8"/>
        <v>0.24174528301886811</v>
      </c>
      <c r="G99" s="93">
        <f t="shared" si="9"/>
        <v>1.8396226415094339E-2</v>
      </c>
      <c r="H99" s="101"/>
      <c r="I99" s="98">
        <v>1844</v>
      </c>
      <c r="J99" s="91">
        <f t="shared" si="11"/>
        <v>0.15235849056603773</v>
      </c>
      <c r="K99" s="18"/>
      <c r="L99" s="18"/>
      <c r="M99" s="18"/>
      <c r="N99" s="18"/>
      <c r="O99" s="18"/>
      <c r="P99" s="18">
        <v>39</v>
      </c>
      <c r="Q99" s="18">
        <v>0</v>
      </c>
      <c r="R99" s="18"/>
      <c r="S99" s="18">
        <v>0</v>
      </c>
      <c r="T99" s="18"/>
      <c r="U99" s="18"/>
    </row>
    <row r="100" spans="1:21" x14ac:dyDescent="0.25">
      <c r="A100" s="2">
        <v>1845</v>
      </c>
      <c r="B100" s="2">
        <v>43</v>
      </c>
      <c r="C100" s="2">
        <f t="shared" si="10"/>
        <v>1.0680000000000007</v>
      </c>
      <c r="D100" s="22">
        <f t="shared" si="6"/>
        <v>0.50377358490566071</v>
      </c>
      <c r="E100" s="2">
        <f t="shared" si="7"/>
        <v>0.53400000000000036</v>
      </c>
      <c r="F100" s="23">
        <f t="shared" si="8"/>
        <v>0.25188679245283035</v>
      </c>
      <c r="G100" s="93">
        <f t="shared" si="9"/>
        <v>2.0283018867924527E-2</v>
      </c>
      <c r="H100" s="101"/>
      <c r="I100" s="98">
        <v>1845</v>
      </c>
      <c r="J100" s="91">
        <f t="shared" si="11"/>
        <v>0.16084905660377358</v>
      </c>
      <c r="K100" s="18"/>
      <c r="L100" s="18"/>
      <c r="M100" s="18"/>
      <c r="N100" s="18"/>
      <c r="O100" s="18"/>
      <c r="P100" s="18">
        <v>43</v>
      </c>
      <c r="Q100" s="18">
        <v>0</v>
      </c>
      <c r="R100" s="18"/>
      <c r="S100" s="18">
        <v>0</v>
      </c>
      <c r="T100" s="18"/>
      <c r="U100" s="18"/>
    </row>
    <row r="101" spans="1:21" x14ac:dyDescent="0.25">
      <c r="A101" s="2">
        <v>1846</v>
      </c>
      <c r="B101" s="2">
        <v>43</v>
      </c>
      <c r="C101" s="2">
        <f t="shared" si="10"/>
        <v>1.1110000000000007</v>
      </c>
      <c r="D101" s="22">
        <f t="shared" si="6"/>
        <v>0.52405660377358521</v>
      </c>
      <c r="E101" s="2">
        <f t="shared" si="7"/>
        <v>0.55550000000000033</v>
      </c>
      <c r="F101" s="23">
        <f t="shared" si="8"/>
        <v>0.2620283018867926</v>
      </c>
      <c r="G101" s="93">
        <f t="shared" si="9"/>
        <v>2.0283018867924527E-2</v>
      </c>
      <c r="H101" s="101"/>
      <c r="I101" s="98">
        <v>1846</v>
      </c>
      <c r="J101" s="91">
        <f t="shared" si="11"/>
        <v>0.16745283018867924</v>
      </c>
      <c r="K101" s="18"/>
      <c r="L101" s="18"/>
      <c r="M101" s="18"/>
      <c r="N101" s="18"/>
      <c r="O101" s="18"/>
      <c r="P101" s="18">
        <v>43</v>
      </c>
      <c r="Q101" s="18">
        <v>0</v>
      </c>
      <c r="R101" s="18"/>
      <c r="S101" s="18">
        <v>0</v>
      </c>
      <c r="T101" s="18"/>
      <c r="U101" s="18"/>
    </row>
    <row r="102" spans="1:21" x14ac:dyDescent="0.25">
      <c r="A102" s="2">
        <v>1847</v>
      </c>
      <c r="B102" s="2">
        <v>46</v>
      </c>
      <c r="C102" s="2">
        <f t="shared" si="10"/>
        <v>1.1570000000000007</v>
      </c>
      <c r="D102" s="22">
        <f t="shared" si="6"/>
        <v>0.54575471698113243</v>
      </c>
      <c r="E102" s="2">
        <f t="shared" si="7"/>
        <v>0.57850000000000035</v>
      </c>
      <c r="F102" s="23">
        <f t="shared" si="8"/>
        <v>0.27287735849056621</v>
      </c>
      <c r="G102" s="93">
        <f t="shared" si="9"/>
        <v>2.1698113207547168E-2</v>
      </c>
      <c r="H102" s="101"/>
      <c r="I102" s="98">
        <v>1847</v>
      </c>
      <c r="J102" s="91">
        <f t="shared" si="11"/>
        <v>0.17547169811320754</v>
      </c>
      <c r="K102" s="18"/>
      <c r="L102" s="18"/>
      <c r="M102" s="18"/>
      <c r="N102" s="18"/>
      <c r="O102" s="18"/>
      <c r="P102" s="18">
        <v>46</v>
      </c>
      <c r="Q102" s="18">
        <v>0</v>
      </c>
      <c r="R102" s="18"/>
      <c r="S102" s="18">
        <v>0</v>
      </c>
      <c r="T102" s="18"/>
      <c r="U102" s="18"/>
    </row>
    <row r="103" spans="1:21" x14ac:dyDescent="0.25">
      <c r="A103" s="2">
        <v>1848</v>
      </c>
      <c r="B103" s="2">
        <v>47</v>
      </c>
      <c r="C103" s="2">
        <f t="shared" si="10"/>
        <v>1.2040000000000006</v>
      </c>
      <c r="D103" s="22">
        <f t="shared" si="6"/>
        <v>0.56792452830188711</v>
      </c>
      <c r="E103" s="2">
        <f t="shared" si="7"/>
        <v>0.60200000000000031</v>
      </c>
      <c r="F103" s="23">
        <f t="shared" si="8"/>
        <v>0.28396226415094356</v>
      </c>
      <c r="G103" s="93">
        <f t="shared" si="9"/>
        <v>2.2169811320754716E-2</v>
      </c>
      <c r="H103" s="101"/>
      <c r="I103" s="98">
        <v>1848</v>
      </c>
      <c r="J103" s="91">
        <f t="shared" si="11"/>
        <v>0.18349056603773584</v>
      </c>
      <c r="K103" s="18"/>
      <c r="L103" s="18"/>
      <c r="M103" s="18"/>
      <c r="N103" s="18"/>
      <c r="O103" s="18"/>
      <c r="P103" s="18">
        <v>47</v>
      </c>
      <c r="Q103" s="18">
        <v>0</v>
      </c>
      <c r="R103" s="18"/>
      <c r="S103" s="18">
        <v>0</v>
      </c>
      <c r="T103" s="18"/>
      <c r="U103" s="18"/>
    </row>
    <row r="104" spans="1:21" x14ac:dyDescent="0.25">
      <c r="A104" s="2">
        <v>1849</v>
      </c>
      <c r="B104" s="2">
        <v>50</v>
      </c>
      <c r="C104" s="2">
        <f t="shared" si="10"/>
        <v>1.2540000000000007</v>
      </c>
      <c r="D104" s="22">
        <f t="shared" si="6"/>
        <v>0.59150943396226441</v>
      </c>
      <c r="E104" s="2">
        <f t="shared" si="7"/>
        <v>0.62700000000000033</v>
      </c>
      <c r="F104" s="23">
        <f t="shared" si="8"/>
        <v>0.2957547169811322</v>
      </c>
      <c r="G104" s="93">
        <f t="shared" si="9"/>
        <v>2.358490566037736E-2</v>
      </c>
      <c r="H104" s="101"/>
      <c r="I104" s="98">
        <v>1849</v>
      </c>
      <c r="J104" s="91">
        <f t="shared" si="11"/>
        <v>0.19245283018867923</v>
      </c>
      <c r="K104" s="18"/>
      <c r="L104" s="18"/>
      <c r="M104" s="18"/>
      <c r="N104" s="18"/>
      <c r="O104" s="18"/>
      <c r="P104" s="18">
        <v>50</v>
      </c>
      <c r="Q104" s="18">
        <v>0</v>
      </c>
      <c r="R104" s="18"/>
      <c r="S104" s="18">
        <v>0</v>
      </c>
      <c r="T104" s="18"/>
      <c r="U104" s="18"/>
    </row>
    <row r="105" spans="1:21" x14ac:dyDescent="0.25">
      <c r="A105" s="2">
        <v>1850</v>
      </c>
      <c r="B105" s="2">
        <v>54</v>
      </c>
      <c r="C105" s="2">
        <f t="shared" si="10"/>
        <v>1.3080000000000007</v>
      </c>
      <c r="D105" s="22">
        <f t="shared" si="6"/>
        <v>0.61698113207547201</v>
      </c>
      <c r="E105" s="2">
        <f t="shared" si="7"/>
        <v>0.65400000000000036</v>
      </c>
      <c r="F105" s="23">
        <f t="shared" si="8"/>
        <v>0.308490566037736</v>
      </c>
      <c r="G105" s="93">
        <f t="shared" si="9"/>
        <v>2.5471698113207548E-2</v>
      </c>
      <c r="H105" s="101"/>
      <c r="I105" s="98">
        <v>1850</v>
      </c>
      <c r="J105" s="91">
        <f t="shared" si="11"/>
        <v>0.20235849056603772</v>
      </c>
      <c r="K105" s="18"/>
      <c r="L105" s="18"/>
      <c r="M105" s="18"/>
      <c r="N105" s="18"/>
      <c r="O105" s="18"/>
      <c r="P105" s="18">
        <v>54</v>
      </c>
      <c r="Q105" s="18">
        <v>0</v>
      </c>
      <c r="R105" s="18"/>
      <c r="S105" s="18">
        <v>0</v>
      </c>
      <c r="T105" s="18"/>
      <c r="U105" s="18"/>
    </row>
    <row r="106" spans="1:21" x14ac:dyDescent="0.25">
      <c r="A106" s="2">
        <v>1851</v>
      </c>
      <c r="B106" s="2">
        <v>54</v>
      </c>
      <c r="C106" s="2">
        <f t="shared" si="10"/>
        <v>1.3620000000000008</v>
      </c>
      <c r="D106" s="22">
        <f t="shared" si="6"/>
        <v>0.6424528301886796</v>
      </c>
      <c r="E106" s="2">
        <f t="shared" si="7"/>
        <v>0.68100000000000038</v>
      </c>
      <c r="F106" s="23">
        <f t="shared" si="8"/>
        <v>0.3212264150943398</v>
      </c>
      <c r="G106" s="93">
        <f t="shared" si="9"/>
        <v>2.5471698113207548E-2</v>
      </c>
      <c r="H106" s="101"/>
      <c r="I106" s="98">
        <v>1851</v>
      </c>
      <c r="J106" s="91">
        <f t="shared" si="11"/>
        <v>0.21179245283018866</v>
      </c>
      <c r="K106" s="18"/>
      <c r="L106" s="18"/>
      <c r="M106" s="18"/>
      <c r="N106" s="18"/>
      <c r="O106" s="18"/>
      <c r="P106" s="18">
        <v>54</v>
      </c>
      <c r="Q106" s="18">
        <v>0</v>
      </c>
      <c r="R106" s="18"/>
      <c r="S106" s="18">
        <v>0</v>
      </c>
      <c r="T106" s="18"/>
      <c r="U106" s="18"/>
    </row>
    <row r="107" spans="1:21" x14ac:dyDescent="0.25">
      <c r="A107" s="2">
        <v>1852</v>
      </c>
      <c r="B107" s="2">
        <v>57</v>
      </c>
      <c r="C107" s="2">
        <f t="shared" si="10"/>
        <v>1.4190000000000007</v>
      </c>
      <c r="D107" s="22">
        <f t="shared" si="6"/>
        <v>0.6693396226415097</v>
      </c>
      <c r="E107" s="2">
        <f t="shared" si="7"/>
        <v>0.70950000000000035</v>
      </c>
      <c r="F107" s="23">
        <f t="shared" si="8"/>
        <v>0.33466981132075485</v>
      </c>
      <c r="G107" s="93">
        <f t="shared" si="9"/>
        <v>2.688679245283019E-2</v>
      </c>
      <c r="H107" s="101"/>
      <c r="I107" s="98">
        <v>1852</v>
      </c>
      <c r="J107" s="91">
        <f t="shared" si="11"/>
        <v>0.22169811320754715</v>
      </c>
      <c r="K107" s="18"/>
      <c r="L107" s="18"/>
      <c r="M107" s="18"/>
      <c r="N107" s="18"/>
      <c r="O107" s="18"/>
      <c r="P107" s="18">
        <v>57</v>
      </c>
      <c r="Q107" s="18">
        <v>0</v>
      </c>
      <c r="R107" s="18"/>
      <c r="S107" s="18">
        <v>0</v>
      </c>
      <c r="T107" s="18"/>
      <c r="U107" s="18"/>
    </row>
    <row r="108" spans="1:21" x14ac:dyDescent="0.25">
      <c r="A108" s="2">
        <v>1853</v>
      </c>
      <c r="B108" s="2">
        <v>59</v>
      </c>
      <c r="C108" s="2">
        <f t="shared" si="10"/>
        <v>1.4780000000000006</v>
      </c>
      <c r="D108" s="22">
        <f t="shared" si="6"/>
        <v>0.69716981132075495</v>
      </c>
      <c r="E108" s="2">
        <f t="shared" si="7"/>
        <v>0.73900000000000032</v>
      </c>
      <c r="F108" s="23">
        <f t="shared" si="8"/>
        <v>0.34858490566037748</v>
      </c>
      <c r="G108" s="93">
        <f t="shared" si="9"/>
        <v>2.7830188679245284E-2</v>
      </c>
      <c r="H108" s="101"/>
      <c r="I108" s="98">
        <v>1853</v>
      </c>
      <c r="J108" s="91">
        <f t="shared" si="11"/>
        <v>0.23207547169811318</v>
      </c>
      <c r="K108" s="18"/>
      <c r="L108" s="18"/>
      <c r="M108" s="18"/>
      <c r="N108" s="18"/>
      <c r="O108" s="18"/>
      <c r="P108" s="18">
        <v>59</v>
      </c>
      <c r="Q108" s="18">
        <v>0</v>
      </c>
      <c r="R108" s="18"/>
      <c r="S108" s="18">
        <v>0</v>
      </c>
      <c r="T108" s="18"/>
      <c r="U108" s="18"/>
    </row>
    <row r="109" spans="1:21" x14ac:dyDescent="0.25">
      <c r="A109" s="2">
        <v>1854</v>
      </c>
      <c r="B109" s="2">
        <v>69</v>
      </c>
      <c r="C109" s="2">
        <f t="shared" si="10"/>
        <v>1.5470000000000006</v>
      </c>
      <c r="D109" s="22">
        <f t="shared" si="6"/>
        <v>0.72971698113207573</v>
      </c>
      <c r="E109" s="2">
        <f t="shared" si="7"/>
        <v>0.7735000000000003</v>
      </c>
      <c r="F109" s="23">
        <f t="shared" si="8"/>
        <v>0.36485849056603786</v>
      </c>
      <c r="G109" s="93">
        <f t="shared" si="9"/>
        <v>3.2547169811320754E-2</v>
      </c>
      <c r="H109" s="101"/>
      <c r="I109" s="98">
        <v>1854</v>
      </c>
      <c r="J109" s="91">
        <f t="shared" si="11"/>
        <v>0.2462264150943396</v>
      </c>
      <c r="K109" s="18"/>
      <c r="L109" s="18"/>
      <c r="M109" s="18"/>
      <c r="N109" s="18"/>
      <c r="O109" s="18"/>
      <c r="P109" s="18">
        <v>69</v>
      </c>
      <c r="Q109" s="18">
        <v>0</v>
      </c>
      <c r="R109" s="18"/>
      <c r="S109" s="18">
        <v>0</v>
      </c>
      <c r="T109" s="18"/>
      <c r="U109" s="18"/>
    </row>
    <row r="110" spans="1:21" x14ac:dyDescent="0.25">
      <c r="A110" s="2">
        <v>1855</v>
      </c>
      <c r="B110" s="2">
        <v>71</v>
      </c>
      <c r="C110" s="2">
        <f t="shared" si="10"/>
        <v>1.6180000000000005</v>
      </c>
      <c r="D110" s="22">
        <f t="shared" si="6"/>
        <v>0.76320754716981154</v>
      </c>
      <c r="E110" s="2">
        <f t="shared" si="7"/>
        <v>0.80900000000000027</v>
      </c>
      <c r="F110" s="23">
        <f t="shared" si="8"/>
        <v>0.38160377358490577</v>
      </c>
      <c r="G110" s="93">
        <f t="shared" si="9"/>
        <v>3.3490566037735849E-2</v>
      </c>
      <c r="H110" s="101"/>
      <c r="I110" s="98">
        <v>1855</v>
      </c>
      <c r="J110" s="91">
        <f t="shared" si="11"/>
        <v>0.25943396226415094</v>
      </c>
      <c r="K110" s="18"/>
      <c r="L110" s="18"/>
      <c r="M110" s="18"/>
      <c r="N110" s="18"/>
      <c r="O110" s="18"/>
      <c r="P110" s="18">
        <v>71</v>
      </c>
      <c r="Q110" s="18">
        <v>0</v>
      </c>
      <c r="R110" s="18"/>
      <c r="S110" s="18">
        <v>0</v>
      </c>
      <c r="T110" s="18"/>
      <c r="U110" s="18"/>
    </row>
    <row r="111" spans="1:21" x14ac:dyDescent="0.25">
      <c r="A111" s="2">
        <v>1856</v>
      </c>
      <c r="B111" s="2">
        <v>76</v>
      </c>
      <c r="C111" s="2">
        <f t="shared" si="10"/>
        <v>1.6940000000000006</v>
      </c>
      <c r="D111" s="22">
        <f t="shared" si="6"/>
        <v>0.79905660377358512</v>
      </c>
      <c r="E111" s="2">
        <f t="shared" si="7"/>
        <v>0.84700000000000031</v>
      </c>
      <c r="F111" s="23">
        <f t="shared" si="8"/>
        <v>0.39952830188679256</v>
      </c>
      <c r="G111" s="93">
        <f t="shared" si="9"/>
        <v>3.5849056603773584E-2</v>
      </c>
      <c r="H111" s="101"/>
      <c r="I111" s="98">
        <v>1856</v>
      </c>
      <c r="J111" s="91">
        <f t="shared" si="11"/>
        <v>0.27499999999999997</v>
      </c>
      <c r="K111" s="18"/>
      <c r="L111" s="18"/>
      <c r="M111" s="18"/>
      <c r="N111" s="18"/>
      <c r="O111" s="18"/>
      <c r="P111" s="18">
        <v>76</v>
      </c>
      <c r="Q111" s="18">
        <v>0</v>
      </c>
      <c r="R111" s="18"/>
      <c r="S111" s="18">
        <v>0</v>
      </c>
      <c r="T111" s="18"/>
      <c r="U111" s="18"/>
    </row>
    <row r="112" spans="1:21" x14ac:dyDescent="0.25">
      <c r="A112" s="2">
        <v>1857</v>
      </c>
      <c r="B112" s="2">
        <v>77</v>
      </c>
      <c r="C112" s="2">
        <f t="shared" si="10"/>
        <v>1.7710000000000006</v>
      </c>
      <c r="D112" s="22">
        <f t="shared" si="6"/>
        <v>0.83537735849056627</v>
      </c>
      <c r="E112" s="2">
        <f t="shared" si="7"/>
        <v>0.88550000000000029</v>
      </c>
      <c r="F112" s="23">
        <f t="shared" si="8"/>
        <v>0.41768867924528313</v>
      </c>
      <c r="G112" s="93">
        <f t="shared" si="9"/>
        <v>3.6320754716981131E-2</v>
      </c>
      <c r="H112" s="101"/>
      <c r="I112" s="98">
        <v>1857</v>
      </c>
      <c r="J112" s="91">
        <f t="shared" si="11"/>
        <v>0.28962264150943395</v>
      </c>
      <c r="K112" s="18"/>
      <c r="L112" s="18"/>
      <c r="M112" s="18"/>
      <c r="N112" s="18"/>
      <c r="O112" s="18"/>
      <c r="P112" s="18">
        <v>77</v>
      </c>
      <c r="Q112" s="18">
        <v>0</v>
      </c>
      <c r="R112" s="18"/>
      <c r="S112" s="18">
        <v>0</v>
      </c>
      <c r="T112" s="18"/>
      <c r="U112" s="18"/>
    </row>
    <row r="113" spans="1:21" x14ac:dyDescent="0.25">
      <c r="A113" s="2">
        <v>1858</v>
      </c>
      <c r="B113" s="2">
        <v>78</v>
      </c>
      <c r="C113" s="2">
        <f t="shared" si="10"/>
        <v>1.8490000000000006</v>
      </c>
      <c r="D113" s="22">
        <f t="shared" si="6"/>
        <v>0.872169811320755</v>
      </c>
      <c r="E113" s="2">
        <f t="shared" si="7"/>
        <v>0.92450000000000032</v>
      </c>
      <c r="F113" s="23">
        <f t="shared" si="8"/>
        <v>0.4360849056603775</v>
      </c>
      <c r="G113" s="93">
        <f t="shared" si="9"/>
        <v>3.6792452830188678E-2</v>
      </c>
      <c r="H113" s="101"/>
      <c r="I113" s="98">
        <v>1858</v>
      </c>
      <c r="J113" s="91">
        <f t="shared" si="11"/>
        <v>0.30424528301886788</v>
      </c>
      <c r="K113" s="18"/>
      <c r="L113" s="18"/>
      <c r="M113" s="18"/>
      <c r="N113" s="18"/>
      <c r="O113" s="18"/>
      <c r="P113" s="18">
        <v>78</v>
      </c>
      <c r="Q113" s="18">
        <v>0</v>
      </c>
      <c r="R113" s="18"/>
      <c r="S113" s="18">
        <v>0</v>
      </c>
      <c r="T113" s="18"/>
      <c r="U113" s="18"/>
    </row>
    <row r="114" spans="1:21" x14ac:dyDescent="0.25">
      <c r="A114" s="2">
        <v>1859</v>
      </c>
      <c r="B114" s="2">
        <v>83</v>
      </c>
      <c r="C114" s="2">
        <f t="shared" si="10"/>
        <v>1.9320000000000006</v>
      </c>
      <c r="D114" s="22">
        <f t="shared" si="6"/>
        <v>0.91132075471698137</v>
      </c>
      <c r="E114" s="2">
        <f t="shared" si="7"/>
        <v>0.9660000000000003</v>
      </c>
      <c r="F114" s="23">
        <f t="shared" si="8"/>
        <v>0.45566037735849069</v>
      </c>
      <c r="G114" s="93">
        <f t="shared" si="9"/>
        <v>3.9150943396226413E-2</v>
      </c>
      <c r="H114" s="101"/>
      <c r="I114" s="98">
        <v>1859</v>
      </c>
      <c r="J114" s="91">
        <f t="shared" si="11"/>
        <v>0.31981132075471697</v>
      </c>
      <c r="K114" s="18"/>
      <c r="L114" s="18"/>
      <c r="M114" s="18"/>
      <c r="N114" s="18"/>
      <c r="O114" s="18"/>
      <c r="P114" s="18">
        <v>83</v>
      </c>
      <c r="Q114" s="18">
        <v>0</v>
      </c>
      <c r="R114" s="18"/>
      <c r="S114" s="18">
        <v>0</v>
      </c>
      <c r="T114" s="18"/>
      <c r="U114" s="18"/>
    </row>
    <row r="115" spans="1:21" x14ac:dyDescent="0.25">
      <c r="A115" s="2">
        <v>1860</v>
      </c>
      <c r="B115" s="2">
        <v>91</v>
      </c>
      <c r="C115" s="2">
        <f t="shared" si="10"/>
        <v>2.0230000000000006</v>
      </c>
      <c r="D115" s="22">
        <f t="shared" si="6"/>
        <v>0.95424528301886813</v>
      </c>
      <c r="E115" s="2">
        <f t="shared" si="7"/>
        <v>1.0115000000000003</v>
      </c>
      <c r="F115" s="23">
        <f t="shared" si="8"/>
        <v>0.47712264150943406</v>
      </c>
      <c r="G115" s="93">
        <f t="shared" si="9"/>
        <v>4.292452830188679E-2</v>
      </c>
      <c r="H115" s="101"/>
      <c r="I115" s="98">
        <v>1860</v>
      </c>
      <c r="J115" s="91">
        <f t="shared" si="11"/>
        <v>0.33726415094339623</v>
      </c>
      <c r="K115" s="18"/>
      <c r="L115" s="18"/>
      <c r="M115" s="18"/>
      <c r="N115" s="18"/>
      <c r="O115" s="18"/>
      <c r="P115" s="18">
        <v>91</v>
      </c>
      <c r="Q115" s="18">
        <v>0</v>
      </c>
      <c r="R115" s="18"/>
      <c r="S115" s="18">
        <v>0</v>
      </c>
      <c r="T115" s="18"/>
      <c r="U115" s="18"/>
    </row>
    <row r="116" spans="1:21" x14ac:dyDescent="0.25">
      <c r="A116" s="2">
        <v>1861</v>
      </c>
      <c r="B116" s="2">
        <v>95</v>
      </c>
      <c r="C116" s="2">
        <f t="shared" si="10"/>
        <v>2.1180000000000008</v>
      </c>
      <c r="D116" s="22">
        <f t="shared" si="6"/>
        <v>0.99905660377358518</v>
      </c>
      <c r="E116" s="2">
        <f t="shared" si="7"/>
        <v>1.0590000000000004</v>
      </c>
      <c r="F116" s="23">
        <f t="shared" si="8"/>
        <v>0.49952830188679259</v>
      </c>
      <c r="G116" s="93">
        <f t="shared" si="9"/>
        <v>4.4811320754716978E-2</v>
      </c>
      <c r="H116" s="101"/>
      <c r="I116" s="98">
        <v>1861</v>
      </c>
      <c r="J116" s="91">
        <f t="shared" si="11"/>
        <v>0.35660377358490569</v>
      </c>
      <c r="K116" s="18"/>
      <c r="L116" s="18"/>
      <c r="M116" s="18"/>
      <c r="N116" s="18"/>
      <c r="O116" s="18"/>
      <c r="P116" s="18">
        <v>95</v>
      </c>
      <c r="Q116" s="18">
        <v>0</v>
      </c>
      <c r="R116" s="18"/>
      <c r="S116" s="18">
        <v>0</v>
      </c>
      <c r="T116" s="18"/>
      <c r="U116" s="18"/>
    </row>
    <row r="117" spans="1:21" x14ac:dyDescent="0.25">
      <c r="A117" s="2">
        <v>1862</v>
      </c>
      <c r="B117" s="2">
        <v>97</v>
      </c>
      <c r="C117" s="2">
        <f t="shared" si="10"/>
        <v>2.2150000000000007</v>
      </c>
      <c r="D117" s="22">
        <f t="shared" si="6"/>
        <v>1.0448113207547174</v>
      </c>
      <c r="E117" s="2">
        <f t="shared" si="7"/>
        <v>1.1075000000000004</v>
      </c>
      <c r="F117" s="23">
        <f t="shared" si="8"/>
        <v>0.52240566037735869</v>
      </c>
      <c r="G117" s="93">
        <f t="shared" si="9"/>
        <v>4.5754716981132072E-2</v>
      </c>
      <c r="H117" s="101"/>
      <c r="I117" s="98">
        <v>1862</v>
      </c>
      <c r="J117" s="91">
        <f t="shared" si="11"/>
        <v>0.37547169811320757</v>
      </c>
      <c r="K117" s="18"/>
      <c r="L117" s="18"/>
      <c r="M117" s="18"/>
      <c r="N117" s="18"/>
      <c r="O117" s="18"/>
      <c r="P117" s="18">
        <v>96</v>
      </c>
      <c r="Q117" s="18">
        <v>0</v>
      </c>
      <c r="R117" s="18"/>
      <c r="S117" s="18">
        <v>0</v>
      </c>
      <c r="T117" s="18"/>
      <c r="U117" s="18"/>
    </row>
    <row r="118" spans="1:21" x14ac:dyDescent="0.25">
      <c r="A118" s="2">
        <v>1863</v>
      </c>
      <c r="B118" s="2">
        <v>104</v>
      </c>
      <c r="C118" s="2">
        <f t="shared" si="10"/>
        <v>2.3190000000000008</v>
      </c>
      <c r="D118" s="22">
        <f t="shared" si="6"/>
        <v>1.0938679245283023</v>
      </c>
      <c r="E118" s="2">
        <f t="shared" si="7"/>
        <v>1.1595000000000004</v>
      </c>
      <c r="F118" s="23">
        <f t="shared" si="8"/>
        <v>0.54693396226415114</v>
      </c>
      <c r="G118" s="93">
        <f t="shared" si="9"/>
        <v>4.9056603773584909E-2</v>
      </c>
      <c r="H118" s="101"/>
      <c r="I118" s="98">
        <v>1863</v>
      </c>
      <c r="J118" s="91">
        <f t="shared" si="11"/>
        <v>0.39669811320754716</v>
      </c>
      <c r="K118" s="18"/>
      <c r="L118" s="18"/>
      <c r="M118" s="18"/>
      <c r="N118" s="18"/>
      <c r="O118" s="18"/>
      <c r="P118" s="18">
        <v>103</v>
      </c>
      <c r="Q118" s="18">
        <v>0</v>
      </c>
      <c r="R118" s="18"/>
      <c r="S118" s="18">
        <v>0</v>
      </c>
      <c r="T118" s="18"/>
      <c r="U118" s="18"/>
    </row>
    <row r="119" spans="1:21" x14ac:dyDescent="0.25">
      <c r="A119" s="2">
        <v>1864</v>
      </c>
      <c r="B119" s="2">
        <v>112</v>
      </c>
      <c r="C119" s="2">
        <f t="shared" si="10"/>
        <v>2.4310000000000009</v>
      </c>
      <c r="D119" s="22">
        <f t="shared" si="6"/>
        <v>1.1466981132075476</v>
      </c>
      <c r="E119" s="2">
        <f t="shared" si="7"/>
        <v>1.2155000000000005</v>
      </c>
      <c r="F119" s="23">
        <f t="shared" si="8"/>
        <v>0.57334905660377378</v>
      </c>
      <c r="G119" s="93">
        <f t="shared" si="9"/>
        <v>5.2830188679245285E-2</v>
      </c>
      <c r="H119" s="101"/>
      <c r="I119" s="98">
        <v>1864</v>
      </c>
      <c r="J119" s="91">
        <f t="shared" si="11"/>
        <v>0.41698113207547166</v>
      </c>
      <c r="K119" s="18"/>
      <c r="L119" s="18"/>
      <c r="M119" s="18"/>
      <c r="N119" s="18"/>
      <c r="O119" s="18"/>
      <c r="P119" s="18">
        <v>112</v>
      </c>
      <c r="Q119" s="18">
        <v>0</v>
      </c>
      <c r="R119" s="18"/>
      <c r="S119" s="18">
        <v>0</v>
      </c>
      <c r="T119" s="18"/>
      <c r="U119" s="18"/>
    </row>
    <row r="120" spans="1:21" x14ac:dyDescent="0.25">
      <c r="A120" s="2">
        <v>1865</v>
      </c>
      <c r="B120" s="2">
        <v>119</v>
      </c>
      <c r="C120" s="2">
        <f t="shared" si="10"/>
        <v>2.5500000000000007</v>
      </c>
      <c r="D120" s="22">
        <f t="shared" si="6"/>
        <v>1.2028301886792456</v>
      </c>
      <c r="E120" s="2">
        <f t="shared" si="7"/>
        <v>1.2750000000000004</v>
      </c>
      <c r="F120" s="23">
        <f t="shared" si="8"/>
        <v>0.60141509433962281</v>
      </c>
      <c r="G120" s="93">
        <f t="shared" si="9"/>
        <v>5.6132075471698115E-2</v>
      </c>
      <c r="H120" s="101"/>
      <c r="I120" s="98">
        <v>1865</v>
      </c>
      <c r="J120" s="91">
        <f t="shared" si="11"/>
        <v>0.43962264150943392</v>
      </c>
      <c r="K120" s="18"/>
      <c r="L120" s="18"/>
      <c r="M120" s="18"/>
      <c r="N120" s="18"/>
      <c r="O120" s="18"/>
      <c r="P120" s="18">
        <v>119</v>
      </c>
      <c r="Q120" s="18">
        <v>0</v>
      </c>
      <c r="R120" s="18"/>
      <c r="S120" s="18">
        <v>0</v>
      </c>
      <c r="T120" s="18"/>
      <c r="U120" s="18"/>
    </row>
    <row r="121" spans="1:21" x14ac:dyDescent="0.25">
      <c r="A121" s="2">
        <v>1866</v>
      </c>
      <c r="B121" s="2">
        <v>122</v>
      </c>
      <c r="C121" s="2">
        <f t="shared" si="10"/>
        <v>2.6720000000000006</v>
      </c>
      <c r="D121" s="22">
        <f t="shared" si="6"/>
        <v>1.2603773584905662</v>
      </c>
      <c r="E121" s="2">
        <f t="shared" si="7"/>
        <v>1.3360000000000003</v>
      </c>
      <c r="F121" s="23">
        <f t="shared" si="8"/>
        <v>0.6301886792452831</v>
      </c>
      <c r="G121" s="93">
        <f t="shared" si="9"/>
        <v>5.7547169811320756E-2</v>
      </c>
      <c r="H121" s="101"/>
      <c r="I121" s="98">
        <v>1866</v>
      </c>
      <c r="J121" s="91">
        <f t="shared" si="11"/>
        <v>0.46132075471698109</v>
      </c>
      <c r="K121" s="18"/>
      <c r="L121" s="18"/>
      <c r="M121" s="18"/>
      <c r="N121" s="18"/>
      <c r="O121" s="18"/>
      <c r="P121" s="18">
        <v>122</v>
      </c>
      <c r="Q121" s="18">
        <v>0</v>
      </c>
      <c r="R121" s="18"/>
      <c r="S121" s="18">
        <v>0</v>
      </c>
      <c r="T121" s="18"/>
      <c r="U121" s="18"/>
    </row>
    <row r="122" spans="1:21" x14ac:dyDescent="0.25">
      <c r="A122" s="2">
        <v>1867</v>
      </c>
      <c r="B122" s="2">
        <v>130</v>
      </c>
      <c r="C122" s="2">
        <f t="shared" si="10"/>
        <v>2.8020000000000005</v>
      </c>
      <c r="D122" s="22">
        <f t="shared" si="6"/>
        <v>1.3216981132075474</v>
      </c>
      <c r="E122" s="2">
        <f t="shared" si="7"/>
        <v>1.4010000000000002</v>
      </c>
      <c r="F122" s="23">
        <f t="shared" si="8"/>
        <v>0.66084905660377369</v>
      </c>
      <c r="G122" s="93">
        <f t="shared" si="9"/>
        <v>6.1320754716981132E-2</v>
      </c>
      <c r="H122" s="101"/>
      <c r="I122" s="98">
        <v>1867</v>
      </c>
      <c r="J122" s="91">
        <f t="shared" si="11"/>
        <v>0.48632075471698111</v>
      </c>
      <c r="K122" s="18"/>
      <c r="L122" s="18"/>
      <c r="M122" s="18"/>
      <c r="N122" s="18"/>
      <c r="O122" s="18"/>
      <c r="P122" s="18">
        <v>130</v>
      </c>
      <c r="Q122" s="18">
        <v>0</v>
      </c>
      <c r="R122" s="18"/>
      <c r="S122" s="18">
        <v>0</v>
      </c>
      <c r="T122" s="18"/>
      <c r="U122" s="18"/>
    </row>
    <row r="123" spans="1:21" x14ac:dyDescent="0.25">
      <c r="A123" s="2">
        <v>1868</v>
      </c>
      <c r="B123" s="2">
        <v>135</v>
      </c>
      <c r="C123" s="2">
        <f t="shared" si="10"/>
        <v>2.9370000000000003</v>
      </c>
      <c r="D123" s="22">
        <f t="shared" si="6"/>
        <v>1.3853773584905662</v>
      </c>
      <c r="E123" s="2">
        <f t="shared" si="7"/>
        <v>1.4685000000000001</v>
      </c>
      <c r="F123" s="23">
        <f t="shared" si="8"/>
        <v>0.6926886792452831</v>
      </c>
      <c r="G123" s="93">
        <f t="shared" si="9"/>
        <v>6.3679245283018868E-2</v>
      </c>
      <c r="H123" s="101"/>
      <c r="I123" s="98">
        <v>1868</v>
      </c>
      <c r="J123" s="91">
        <f t="shared" si="11"/>
        <v>0.51320754716981132</v>
      </c>
      <c r="K123" s="18"/>
      <c r="L123" s="18"/>
      <c r="M123" s="18"/>
      <c r="N123" s="18"/>
      <c r="O123" s="18"/>
      <c r="P123" s="18">
        <v>134</v>
      </c>
      <c r="Q123" s="18">
        <v>0</v>
      </c>
      <c r="R123" s="18"/>
      <c r="S123" s="18">
        <v>0</v>
      </c>
      <c r="T123" s="18"/>
      <c r="U123" s="18"/>
    </row>
    <row r="124" spans="1:21" x14ac:dyDescent="0.25">
      <c r="A124" s="2">
        <v>1869</v>
      </c>
      <c r="B124" s="2">
        <v>142</v>
      </c>
      <c r="C124" s="2">
        <f t="shared" si="10"/>
        <v>3.0790000000000002</v>
      </c>
      <c r="D124" s="22">
        <f t="shared" si="6"/>
        <v>1.4523584905660378</v>
      </c>
      <c r="E124" s="2">
        <f t="shared" si="7"/>
        <v>1.5395000000000001</v>
      </c>
      <c r="F124" s="23">
        <f t="shared" si="8"/>
        <v>0.72617924528301891</v>
      </c>
      <c r="G124" s="93">
        <f t="shared" si="9"/>
        <v>6.6981132075471697E-2</v>
      </c>
      <c r="H124" s="101"/>
      <c r="I124" s="98">
        <v>1869</v>
      </c>
      <c r="J124" s="91">
        <f t="shared" si="11"/>
        <v>0.54103773584905657</v>
      </c>
      <c r="K124" s="18"/>
      <c r="L124" s="18"/>
      <c r="M124" s="18"/>
      <c r="N124" s="18"/>
      <c r="O124" s="18"/>
      <c r="P124" s="18">
        <v>142</v>
      </c>
      <c r="Q124" s="18">
        <v>0</v>
      </c>
      <c r="R124" s="18"/>
      <c r="S124" s="18">
        <v>0</v>
      </c>
      <c r="T124" s="18"/>
      <c r="U124" s="18"/>
    </row>
    <row r="125" spans="1:21" x14ac:dyDescent="0.25">
      <c r="A125" s="2">
        <v>1870</v>
      </c>
      <c r="B125" s="2">
        <v>147</v>
      </c>
      <c r="C125" s="2">
        <f t="shared" si="10"/>
        <v>3.226</v>
      </c>
      <c r="D125" s="22">
        <f t="shared" si="6"/>
        <v>1.5216981132075471</v>
      </c>
      <c r="E125" s="2">
        <f t="shared" si="7"/>
        <v>1.613</v>
      </c>
      <c r="F125" s="23">
        <f t="shared" si="8"/>
        <v>0.76084905660377355</v>
      </c>
      <c r="G125" s="93">
        <f t="shared" si="9"/>
        <v>6.9339622641509432E-2</v>
      </c>
      <c r="H125" s="101"/>
      <c r="I125" s="98">
        <v>1870</v>
      </c>
      <c r="J125" s="91">
        <f t="shared" si="11"/>
        <v>0.5674528301886792</v>
      </c>
      <c r="K125" s="18"/>
      <c r="L125" s="18"/>
      <c r="M125" s="18"/>
      <c r="N125" s="18"/>
      <c r="O125" s="18"/>
      <c r="P125" s="18">
        <v>146</v>
      </c>
      <c r="Q125" s="18">
        <v>0</v>
      </c>
      <c r="R125" s="18"/>
      <c r="S125" s="18">
        <v>0</v>
      </c>
      <c r="T125" s="18"/>
      <c r="U125" s="18"/>
    </row>
    <row r="126" spans="1:21" x14ac:dyDescent="0.25">
      <c r="A126" s="2">
        <v>1871</v>
      </c>
      <c r="B126" s="2">
        <v>156</v>
      </c>
      <c r="C126" s="2">
        <f t="shared" si="10"/>
        <v>3.3820000000000001</v>
      </c>
      <c r="D126" s="22">
        <f t="shared" si="6"/>
        <v>1.5952830188679246</v>
      </c>
      <c r="E126" s="2">
        <f t="shared" si="7"/>
        <v>1.6910000000000001</v>
      </c>
      <c r="F126" s="23">
        <f t="shared" si="8"/>
        <v>0.79764150943396228</v>
      </c>
      <c r="G126" s="93">
        <f t="shared" si="9"/>
        <v>7.3584905660377356E-2</v>
      </c>
      <c r="H126" s="101"/>
      <c r="I126" s="98">
        <v>1871</v>
      </c>
      <c r="J126" s="91">
        <f t="shared" si="11"/>
        <v>0.5962264150943396</v>
      </c>
      <c r="K126" s="18"/>
      <c r="L126" s="18"/>
      <c r="M126" s="18"/>
      <c r="N126" s="18"/>
      <c r="O126" s="18"/>
      <c r="P126" s="18">
        <v>156</v>
      </c>
      <c r="Q126" s="18">
        <v>0</v>
      </c>
      <c r="R126" s="18"/>
      <c r="S126" s="18">
        <v>0</v>
      </c>
      <c r="T126" s="18"/>
      <c r="U126" s="18"/>
    </row>
    <row r="127" spans="1:21" x14ac:dyDescent="0.25">
      <c r="A127" s="2">
        <v>1872</v>
      </c>
      <c r="B127" s="2">
        <v>173</v>
      </c>
      <c r="C127" s="2">
        <f t="shared" si="10"/>
        <v>3.5550000000000002</v>
      </c>
      <c r="D127" s="22">
        <f t="shared" si="6"/>
        <v>1.6768867924528301</v>
      </c>
      <c r="E127" s="2">
        <f t="shared" si="7"/>
        <v>1.7775000000000001</v>
      </c>
      <c r="F127" s="23">
        <f t="shared" si="8"/>
        <v>0.83844339622641506</v>
      </c>
      <c r="G127" s="93">
        <f t="shared" si="9"/>
        <v>8.1603773584905656E-2</v>
      </c>
      <c r="H127" s="101"/>
      <c r="I127" s="98">
        <v>1872</v>
      </c>
      <c r="J127" s="91">
        <f t="shared" si="11"/>
        <v>0.63207547169811318</v>
      </c>
      <c r="K127" s="18"/>
      <c r="L127" s="18"/>
      <c r="M127" s="18"/>
      <c r="N127" s="18"/>
      <c r="O127" s="18"/>
      <c r="P127" s="18">
        <v>173</v>
      </c>
      <c r="Q127" s="18">
        <v>0</v>
      </c>
      <c r="R127" s="18"/>
      <c r="S127" s="18">
        <v>0</v>
      </c>
      <c r="T127" s="18"/>
      <c r="U127" s="18"/>
    </row>
    <row r="128" spans="1:21" x14ac:dyDescent="0.25">
      <c r="A128" s="2">
        <v>1873</v>
      </c>
      <c r="B128" s="2">
        <v>184</v>
      </c>
      <c r="C128" s="2">
        <f t="shared" si="10"/>
        <v>3.7390000000000003</v>
      </c>
      <c r="D128" s="22">
        <f t="shared" si="6"/>
        <v>1.763679245283019</v>
      </c>
      <c r="E128" s="2">
        <f t="shared" si="7"/>
        <v>1.8695000000000002</v>
      </c>
      <c r="F128" s="23">
        <f t="shared" si="8"/>
        <v>0.8818396226415095</v>
      </c>
      <c r="G128" s="93">
        <f t="shared" si="9"/>
        <v>8.6792452830188674E-2</v>
      </c>
      <c r="H128" s="101"/>
      <c r="I128" s="98">
        <v>1873</v>
      </c>
      <c r="J128" s="91">
        <f t="shared" si="11"/>
        <v>0.66981132075471694</v>
      </c>
      <c r="K128" s="18"/>
      <c r="L128" s="18"/>
      <c r="M128" s="18"/>
      <c r="N128" s="18"/>
      <c r="O128" s="18"/>
      <c r="P128" s="18">
        <v>183</v>
      </c>
      <c r="Q128" s="18">
        <v>0</v>
      </c>
      <c r="R128" s="18"/>
      <c r="S128" s="18">
        <v>0</v>
      </c>
      <c r="T128" s="18"/>
      <c r="U128" s="18"/>
    </row>
    <row r="129" spans="1:21" x14ac:dyDescent="0.25">
      <c r="A129" s="2">
        <v>1874</v>
      </c>
      <c r="B129" s="2">
        <v>174</v>
      </c>
      <c r="C129" s="2">
        <f t="shared" si="10"/>
        <v>3.9130000000000003</v>
      </c>
      <c r="D129" s="22">
        <f t="shared" si="6"/>
        <v>1.8457547169811321</v>
      </c>
      <c r="E129" s="2">
        <f t="shared" si="7"/>
        <v>1.9565000000000001</v>
      </c>
      <c r="F129" s="23">
        <f t="shared" si="8"/>
        <v>0.92287735849056607</v>
      </c>
      <c r="G129" s="93">
        <f t="shared" si="9"/>
        <v>8.2075471698113203E-2</v>
      </c>
      <c r="H129" s="101"/>
      <c r="I129" s="98">
        <v>1874</v>
      </c>
      <c r="J129" s="91">
        <f t="shared" si="11"/>
        <v>0.69905660377358492</v>
      </c>
      <c r="K129" s="18"/>
      <c r="L129" s="18"/>
      <c r="M129" s="18"/>
      <c r="N129" s="18"/>
      <c r="O129" s="18"/>
      <c r="P129" s="18">
        <v>173</v>
      </c>
      <c r="Q129" s="18">
        <v>0</v>
      </c>
      <c r="R129" s="18"/>
      <c r="S129" s="18">
        <v>0</v>
      </c>
      <c r="T129" s="18"/>
      <c r="U129" s="18"/>
    </row>
    <row r="130" spans="1:21" x14ac:dyDescent="0.25">
      <c r="A130" s="2">
        <v>1875</v>
      </c>
      <c r="B130" s="2">
        <v>188</v>
      </c>
      <c r="C130" s="2">
        <f t="shared" si="10"/>
        <v>4.101</v>
      </c>
      <c r="D130" s="22">
        <f t="shared" si="6"/>
        <v>1.9344339622641509</v>
      </c>
      <c r="E130" s="2">
        <f t="shared" si="7"/>
        <v>2.0505</v>
      </c>
      <c r="F130" s="23">
        <f t="shared" si="8"/>
        <v>0.96721698113207544</v>
      </c>
      <c r="G130" s="93">
        <f t="shared" si="9"/>
        <v>8.8679245283018862E-2</v>
      </c>
      <c r="H130" s="101"/>
      <c r="I130" s="98">
        <v>1875</v>
      </c>
      <c r="J130" s="91">
        <f t="shared" si="11"/>
        <v>0.73160377358490569</v>
      </c>
      <c r="K130" s="18"/>
      <c r="L130" s="18"/>
      <c r="M130" s="18"/>
      <c r="N130" s="18"/>
      <c r="O130" s="18"/>
      <c r="P130" s="18">
        <v>187</v>
      </c>
      <c r="Q130" s="18">
        <v>0</v>
      </c>
      <c r="R130" s="18"/>
      <c r="S130" s="18">
        <v>0</v>
      </c>
      <c r="T130" s="18"/>
      <c r="U130" s="18"/>
    </row>
    <row r="131" spans="1:21" x14ac:dyDescent="0.25">
      <c r="A131" s="2">
        <v>1876</v>
      </c>
      <c r="B131" s="2">
        <v>191</v>
      </c>
      <c r="C131" s="2">
        <f t="shared" si="10"/>
        <v>4.2919999999999998</v>
      </c>
      <c r="D131" s="22">
        <f t="shared" si="6"/>
        <v>2.0245283018867921</v>
      </c>
      <c r="E131" s="2">
        <f t="shared" si="7"/>
        <v>2.1459999999999999</v>
      </c>
      <c r="F131" s="23">
        <f t="shared" si="8"/>
        <v>1.0122641509433961</v>
      </c>
      <c r="G131" s="93">
        <f t="shared" si="9"/>
        <v>9.0094339622641503E-2</v>
      </c>
      <c r="H131" s="101"/>
      <c r="I131" s="98">
        <v>1876</v>
      </c>
      <c r="J131" s="91">
        <f t="shared" si="11"/>
        <v>0.76415094339622636</v>
      </c>
      <c r="K131" s="18"/>
      <c r="L131" s="18"/>
      <c r="M131" s="18"/>
      <c r="N131" s="18"/>
      <c r="O131" s="18"/>
      <c r="P131" s="18">
        <v>190</v>
      </c>
      <c r="Q131" s="18">
        <v>0</v>
      </c>
      <c r="R131" s="18"/>
      <c r="S131" s="18">
        <v>0</v>
      </c>
      <c r="T131" s="18"/>
      <c r="U131" s="18"/>
    </row>
    <row r="132" spans="1:21" x14ac:dyDescent="0.25">
      <c r="A132" s="2">
        <v>1877</v>
      </c>
      <c r="B132" s="2">
        <v>194</v>
      </c>
      <c r="C132" s="2">
        <f t="shared" si="10"/>
        <v>4.4859999999999998</v>
      </c>
      <c r="D132" s="22">
        <f t="shared" si="6"/>
        <v>2.1160377358490563</v>
      </c>
      <c r="E132" s="2">
        <f t="shared" si="7"/>
        <v>2.2429999999999999</v>
      </c>
      <c r="F132" s="23">
        <f t="shared" si="8"/>
        <v>1.0580188679245282</v>
      </c>
      <c r="G132" s="93">
        <f t="shared" si="9"/>
        <v>9.1509433962264145E-2</v>
      </c>
      <c r="H132" s="101"/>
      <c r="I132" s="98">
        <v>1877</v>
      </c>
      <c r="J132" s="91">
        <f t="shared" si="11"/>
        <v>0.79433962264150937</v>
      </c>
      <c r="K132" s="18"/>
      <c r="L132" s="18"/>
      <c r="M132" s="18"/>
      <c r="N132" s="18"/>
      <c r="O132" s="18"/>
      <c r="P132" s="18">
        <v>192</v>
      </c>
      <c r="Q132" s="18">
        <v>0</v>
      </c>
      <c r="R132" s="18"/>
      <c r="S132" s="18">
        <v>0</v>
      </c>
      <c r="T132" s="18"/>
      <c r="U132" s="18"/>
    </row>
    <row r="133" spans="1:21" x14ac:dyDescent="0.25">
      <c r="A133" s="2">
        <v>1878</v>
      </c>
      <c r="B133" s="2">
        <v>196</v>
      </c>
      <c r="C133" s="2">
        <f t="shared" si="10"/>
        <v>4.6819999999999995</v>
      </c>
      <c r="D133" s="22">
        <f t="shared" si="6"/>
        <v>2.2084905660377356</v>
      </c>
      <c r="E133" s="2">
        <f t="shared" si="7"/>
        <v>2.3409999999999997</v>
      </c>
      <c r="F133" s="23">
        <f t="shared" si="8"/>
        <v>1.1042452830188678</v>
      </c>
      <c r="G133" s="93">
        <f t="shared" si="9"/>
        <v>9.2452830188679239E-2</v>
      </c>
      <c r="H133" s="101"/>
      <c r="I133" s="98">
        <v>1878</v>
      </c>
      <c r="J133" s="91">
        <f t="shared" si="11"/>
        <v>0.82311320754716977</v>
      </c>
      <c r="K133" s="18"/>
      <c r="L133" s="18"/>
      <c r="M133" s="18"/>
      <c r="N133" s="18"/>
      <c r="O133" s="18"/>
      <c r="P133" s="18">
        <v>194</v>
      </c>
      <c r="Q133" s="18">
        <v>0</v>
      </c>
      <c r="R133" s="18"/>
      <c r="S133" s="18">
        <v>0</v>
      </c>
      <c r="T133" s="18"/>
      <c r="U133" s="18"/>
    </row>
    <row r="134" spans="1:21" x14ac:dyDescent="0.25">
      <c r="A134" s="2">
        <v>1879</v>
      </c>
      <c r="B134" s="2">
        <v>210</v>
      </c>
      <c r="C134" s="2">
        <f t="shared" si="10"/>
        <v>4.8919999999999995</v>
      </c>
      <c r="D134" s="22">
        <f t="shared" si="6"/>
        <v>2.3075471698113206</v>
      </c>
      <c r="E134" s="2">
        <f t="shared" si="7"/>
        <v>2.4459999999999997</v>
      </c>
      <c r="F134" s="23">
        <f t="shared" si="8"/>
        <v>1.1537735849056603</v>
      </c>
      <c r="G134" s="93">
        <f t="shared" si="9"/>
        <v>9.9056603773584911E-2</v>
      </c>
      <c r="H134" s="101"/>
      <c r="I134" s="98">
        <v>1879</v>
      </c>
      <c r="J134" s="91">
        <f t="shared" si="11"/>
        <v>0.85518867924528297</v>
      </c>
      <c r="K134" s="18"/>
      <c r="L134" s="18"/>
      <c r="M134" s="18"/>
      <c r="N134" s="18"/>
      <c r="O134" s="18"/>
      <c r="P134" s="18">
        <v>207</v>
      </c>
      <c r="Q134" s="18">
        <v>0</v>
      </c>
      <c r="R134" s="18"/>
      <c r="S134" s="18">
        <v>0</v>
      </c>
      <c r="T134" s="18"/>
      <c r="U134" s="18"/>
    </row>
    <row r="135" spans="1:21" x14ac:dyDescent="0.25">
      <c r="A135" s="2">
        <v>1880</v>
      </c>
      <c r="B135" s="2">
        <v>236</v>
      </c>
      <c r="C135" s="2">
        <f t="shared" si="10"/>
        <v>5.1279999999999992</v>
      </c>
      <c r="D135" s="22">
        <f t="shared" ref="D135:D198" si="12">C135/$G$4</f>
        <v>2.4188679245283016</v>
      </c>
      <c r="E135" s="2">
        <f t="shared" ref="E135:E198" si="13">C135/2</f>
        <v>2.5639999999999996</v>
      </c>
      <c r="F135" s="23">
        <f t="shared" ref="F135:F198" si="14">E135/$G$4</f>
        <v>1.2094339622641508</v>
      </c>
      <c r="G135" s="93">
        <f t="shared" ref="G135:G198" si="15">B135/(1000*$G$4)</f>
        <v>0.11132075471698114</v>
      </c>
      <c r="H135" s="101"/>
      <c r="I135" s="98">
        <v>1880</v>
      </c>
      <c r="J135" s="91">
        <f t="shared" si="11"/>
        <v>0.89716981132075468</v>
      </c>
      <c r="K135" s="18"/>
      <c r="L135" s="18"/>
      <c r="M135" s="18"/>
      <c r="N135" s="18"/>
      <c r="O135" s="18"/>
      <c r="P135" s="18">
        <v>233</v>
      </c>
      <c r="Q135" s="18">
        <v>0</v>
      </c>
      <c r="R135" s="18"/>
      <c r="S135" s="18">
        <v>0</v>
      </c>
      <c r="T135" s="18"/>
      <c r="U135" s="18"/>
    </row>
    <row r="136" spans="1:21" x14ac:dyDescent="0.25">
      <c r="A136" s="2">
        <v>1881</v>
      </c>
      <c r="B136" s="2">
        <v>243</v>
      </c>
      <c r="C136" s="2">
        <f t="shared" ref="C136:C199" si="16">C135+B136/1000</f>
        <v>5.3709999999999996</v>
      </c>
      <c r="D136" s="22">
        <f t="shared" si="12"/>
        <v>2.5334905660377354</v>
      </c>
      <c r="E136" s="2">
        <f t="shared" si="13"/>
        <v>2.6854999999999998</v>
      </c>
      <c r="F136" s="23">
        <f t="shared" si="14"/>
        <v>1.2667452830188677</v>
      </c>
      <c r="G136" s="93">
        <f t="shared" si="15"/>
        <v>0.11462264150943396</v>
      </c>
      <c r="H136" s="101"/>
      <c r="I136" s="98">
        <v>1881</v>
      </c>
      <c r="J136" s="91">
        <f t="shared" si="11"/>
        <v>0.93820754716981125</v>
      </c>
      <c r="K136" s="18"/>
      <c r="L136" s="18"/>
      <c r="M136" s="18"/>
      <c r="N136" s="18"/>
      <c r="O136" s="18"/>
      <c r="P136" s="18">
        <v>239</v>
      </c>
      <c r="Q136" s="18">
        <v>0</v>
      </c>
      <c r="R136" s="18"/>
      <c r="S136" s="18">
        <v>0</v>
      </c>
      <c r="T136" s="18"/>
      <c r="U136" s="18"/>
    </row>
    <row r="137" spans="1:21" x14ac:dyDescent="0.25">
      <c r="A137" s="2">
        <v>1882</v>
      </c>
      <c r="B137" s="2">
        <v>256</v>
      </c>
      <c r="C137" s="2">
        <f t="shared" si="16"/>
        <v>5.6269999999999998</v>
      </c>
      <c r="D137" s="22">
        <f t="shared" si="12"/>
        <v>2.6542452830188679</v>
      </c>
      <c r="E137" s="2">
        <f t="shared" si="13"/>
        <v>2.8134999999999999</v>
      </c>
      <c r="F137" s="23">
        <f t="shared" si="14"/>
        <v>1.3271226415094339</v>
      </c>
      <c r="G137" s="93">
        <f t="shared" si="15"/>
        <v>0.12075471698113208</v>
      </c>
      <c r="H137" s="101"/>
      <c r="I137" s="98">
        <v>1882</v>
      </c>
      <c r="J137" s="91">
        <f t="shared" si="11"/>
        <v>0.97735849056603774</v>
      </c>
      <c r="K137" s="18"/>
      <c r="L137" s="18"/>
      <c r="M137" s="18"/>
      <c r="N137" s="18"/>
      <c r="O137" s="18"/>
      <c r="P137" s="18">
        <v>252</v>
      </c>
      <c r="Q137" s="18">
        <v>0</v>
      </c>
      <c r="R137" s="18"/>
      <c r="S137" s="18">
        <v>0</v>
      </c>
      <c r="T137" s="18"/>
      <c r="U137" s="18"/>
    </row>
    <row r="138" spans="1:21" x14ac:dyDescent="0.25">
      <c r="A138" s="2">
        <v>1883</v>
      </c>
      <c r="B138" s="2">
        <v>272</v>
      </c>
      <c r="C138" s="2">
        <f t="shared" si="16"/>
        <v>5.899</v>
      </c>
      <c r="D138" s="22">
        <f t="shared" si="12"/>
        <v>2.7825471698113207</v>
      </c>
      <c r="E138" s="2">
        <f t="shared" si="13"/>
        <v>2.9495</v>
      </c>
      <c r="F138" s="23">
        <f t="shared" si="14"/>
        <v>1.3912735849056603</v>
      </c>
      <c r="G138" s="93">
        <f t="shared" si="15"/>
        <v>0.12830188679245283</v>
      </c>
      <c r="H138" s="101"/>
      <c r="I138" s="98">
        <v>1883</v>
      </c>
      <c r="J138" s="91">
        <f t="shared" si="11"/>
        <v>1.0188679245283017</v>
      </c>
      <c r="K138" s="18"/>
      <c r="L138" s="18"/>
      <c r="M138" s="18"/>
      <c r="N138" s="18"/>
      <c r="O138" s="18"/>
      <c r="P138" s="18">
        <v>269</v>
      </c>
      <c r="Q138" s="18">
        <v>0</v>
      </c>
      <c r="R138" s="18"/>
      <c r="S138" s="18">
        <v>0</v>
      </c>
      <c r="T138" s="18"/>
      <c r="U138" s="18"/>
    </row>
    <row r="139" spans="1:21" x14ac:dyDescent="0.25">
      <c r="A139" s="2">
        <v>1884</v>
      </c>
      <c r="B139" s="2">
        <v>275</v>
      </c>
      <c r="C139" s="2">
        <f t="shared" si="16"/>
        <v>6.1740000000000004</v>
      </c>
      <c r="D139" s="22">
        <f t="shared" si="12"/>
        <v>2.9122641509433964</v>
      </c>
      <c r="E139" s="2">
        <f t="shared" si="13"/>
        <v>3.0870000000000002</v>
      </c>
      <c r="F139" s="23">
        <f t="shared" si="14"/>
        <v>1.4561320754716982</v>
      </c>
      <c r="G139" s="93">
        <f t="shared" si="15"/>
        <v>0.12971698113207547</v>
      </c>
      <c r="H139" s="101"/>
      <c r="I139" s="98">
        <v>1884</v>
      </c>
      <c r="J139" s="91">
        <f t="shared" si="11"/>
        <v>1.0665094339622641</v>
      </c>
      <c r="K139" s="18"/>
      <c r="L139" s="18"/>
      <c r="M139" s="18"/>
      <c r="N139" s="18"/>
      <c r="O139" s="18"/>
      <c r="P139" s="18">
        <v>271</v>
      </c>
      <c r="Q139" s="18">
        <v>0</v>
      </c>
      <c r="R139" s="18"/>
      <c r="S139" s="18">
        <v>0</v>
      </c>
      <c r="T139" s="18"/>
      <c r="U139" s="18"/>
    </row>
    <row r="140" spans="1:21" x14ac:dyDescent="0.25">
      <c r="A140" s="2">
        <v>1885</v>
      </c>
      <c r="B140" s="2">
        <v>277</v>
      </c>
      <c r="C140" s="2">
        <f t="shared" si="16"/>
        <v>6.4510000000000005</v>
      </c>
      <c r="D140" s="22">
        <f t="shared" si="12"/>
        <v>3.0429245283018869</v>
      </c>
      <c r="E140" s="2">
        <f t="shared" si="13"/>
        <v>3.2255000000000003</v>
      </c>
      <c r="F140" s="23">
        <f t="shared" si="14"/>
        <v>1.5214622641509434</v>
      </c>
      <c r="G140" s="93">
        <f t="shared" si="15"/>
        <v>0.13066037735849056</v>
      </c>
      <c r="H140" s="101"/>
      <c r="I140" s="98">
        <v>1885</v>
      </c>
      <c r="J140" s="91">
        <f t="shared" si="11"/>
        <v>1.108490566037736</v>
      </c>
      <c r="K140" s="18"/>
      <c r="L140" s="18"/>
      <c r="M140" s="18"/>
      <c r="N140" s="18"/>
      <c r="O140" s="18"/>
      <c r="P140" s="18">
        <v>273</v>
      </c>
      <c r="Q140" s="18">
        <v>0</v>
      </c>
      <c r="R140" s="18"/>
      <c r="S140" s="18">
        <v>0</v>
      </c>
      <c r="T140" s="18"/>
      <c r="U140" s="18"/>
    </row>
    <row r="141" spans="1:21" x14ac:dyDescent="0.25">
      <c r="A141" s="2">
        <v>1886</v>
      </c>
      <c r="B141" s="2">
        <v>281</v>
      </c>
      <c r="C141" s="2">
        <f t="shared" si="16"/>
        <v>6.7320000000000002</v>
      </c>
      <c r="D141" s="22">
        <f t="shared" si="12"/>
        <v>3.1754716981132076</v>
      </c>
      <c r="E141" s="2">
        <f t="shared" si="13"/>
        <v>3.3660000000000001</v>
      </c>
      <c r="F141" s="23">
        <f t="shared" si="14"/>
        <v>1.5877358490566038</v>
      </c>
      <c r="G141" s="93">
        <f t="shared" si="15"/>
        <v>0.13254716981132075</v>
      </c>
      <c r="H141" s="101"/>
      <c r="I141" s="98">
        <v>1886</v>
      </c>
      <c r="J141" s="91">
        <f t="shared" si="11"/>
        <v>1.1509433962264151</v>
      </c>
      <c r="K141" s="18"/>
      <c r="L141" s="18"/>
      <c r="M141" s="18"/>
      <c r="N141" s="18"/>
      <c r="O141" s="18"/>
      <c r="P141" s="18">
        <v>275</v>
      </c>
      <c r="Q141" s="18">
        <v>0</v>
      </c>
      <c r="R141" s="18"/>
      <c r="S141" s="18">
        <v>0</v>
      </c>
      <c r="T141" s="18"/>
      <c r="U141" s="18"/>
    </row>
    <row r="142" spans="1:21" x14ac:dyDescent="0.25">
      <c r="A142" s="2">
        <v>1887</v>
      </c>
      <c r="B142" s="2">
        <v>295</v>
      </c>
      <c r="C142" s="2">
        <f t="shared" si="16"/>
        <v>7.0270000000000001</v>
      </c>
      <c r="D142" s="22">
        <f t="shared" si="12"/>
        <v>3.314622641509434</v>
      </c>
      <c r="E142" s="2">
        <f t="shared" si="13"/>
        <v>3.5135000000000001</v>
      </c>
      <c r="F142" s="23">
        <f t="shared" si="14"/>
        <v>1.657311320754717</v>
      </c>
      <c r="G142" s="93">
        <f t="shared" si="15"/>
        <v>0.13915094339622641</v>
      </c>
      <c r="H142" s="101"/>
      <c r="I142" s="98">
        <v>1887</v>
      </c>
      <c r="J142" s="91">
        <f t="shared" si="11"/>
        <v>1.1985849056603772</v>
      </c>
      <c r="K142" s="18"/>
      <c r="L142" s="18"/>
      <c r="M142" s="18"/>
      <c r="N142" s="18"/>
      <c r="O142" s="18"/>
      <c r="P142" s="18">
        <v>287</v>
      </c>
      <c r="Q142" s="18">
        <v>0</v>
      </c>
      <c r="R142" s="18"/>
      <c r="S142" s="18">
        <v>0</v>
      </c>
      <c r="T142" s="18"/>
      <c r="U142" s="18"/>
    </row>
    <row r="143" spans="1:21" x14ac:dyDescent="0.25">
      <c r="A143" s="2">
        <v>1888</v>
      </c>
      <c r="B143" s="2">
        <v>327</v>
      </c>
      <c r="C143" s="2">
        <f t="shared" si="16"/>
        <v>7.3540000000000001</v>
      </c>
      <c r="D143" s="22">
        <f t="shared" si="12"/>
        <v>3.4688679245283018</v>
      </c>
      <c r="E143" s="2">
        <f t="shared" si="13"/>
        <v>3.677</v>
      </c>
      <c r="F143" s="23">
        <f t="shared" si="14"/>
        <v>1.7344339622641509</v>
      </c>
      <c r="G143" s="93">
        <f t="shared" si="15"/>
        <v>0.15424528301886792</v>
      </c>
      <c r="H143" s="101"/>
      <c r="I143" s="98">
        <v>1888</v>
      </c>
      <c r="J143" s="91">
        <f t="shared" si="11"/>
        <v>1.260377358490566</v>
      </c>
      <c r="K143" s="18"/>
      <c r="L143" s="18"/>
      <c r="M143" s="18"/>
      <c r="N143" s="18"/>
      <c r="O143" s="18"/>
      <c r="P143" s="18">
        <v>317</v>
      </c>
      <c r="Q143" s="18">
        <v>0</v>
      </c>
      <c r="R143" s="18"/>
      <c r="S143" s="18">
        <v>0</v>
      </c>
      <c r="T143" s="18"/>
      <c r="U143" s="18"/>
    </row>
    <row r="144" spans="1:21" x14ac:dyDescent="0.25">
      <c r="A144" s="2">
        <v>1889</v>
      </c>
      <c r="B144" s="2">
        <v>327</v>
      </c>
      <c r="C144" s="2">
        <f t="shared" si="16"/>
        <v>7.681</v>
      </c>
      <c r="D144" s="22">
        <f t="shared" si="12"/>
        <v>3.6231132075471697</v>
      </c>
      <c r="E144" s="2">
        <f t="shared" si="13"/>
        <v>3.8405</v>
      </c>
      <c r="F144" s="23">
        <f t="shared" si="14"/>
        <v>1.8115566037735849</v>
      </c>
      <c r="G144" s="93">
        <f t="shared" si="15"/>
        <v>0.15424528301886792</v>
      </c>
      <c r="H144" s="101"/>
      <c r="I144" s="98">
        <v>1889</v>
      </c>
      <c r="J144" s="91">
        <f t="shared" ref="J144:J207" si="17">SUM(G135:G144)</f>
        <v>1.3155660377358489</v>
      </c>
      <c r="K144" s="18"/>
      <c r="L144" s="18"/>
      <c r="M144" s="18"/>
      <c r="N144" s="18"/>
      <c r="O144" s="18"/>
      <c r="P144" s="18">
        <v>318</v>
      </c>
      <c r="Q144" s="18">
        <v>0</v>
      </c>
      <c r="R144" s="18"/>
      <c r="S144" s="18">
        <v>0</v>
      </c>
      <c r="T144" s="18"/>
      <c r="U144" s="18"/>
    </row>
    <row r="145" spans="1:21" x14ac:dyDescent="0.25">
      <c r="A145" s="2">
        <v>1890</v>
      </c>
      <c r="B145" s="2">
        <v>356</v>
      </c>
      <c r="C145" s="2">
        <f t="shared" si="16"/>
        <v>8.0370000000000008</v>
      </c>
      <c r="D145" s="22">
        <f t="shared" si="12"/>
        <v>3.791037735849057</v>
      </c>
      <c r="E145" s="2">
        <f t="shared" si="13"/>
        <v>4.0185000000000004</v>
      </c>
      <c r="F145" s="23">
        <f t="shared" si="14"/>
        <v>1.8955188679245285</v>
      </c>
      <c r="G145" s="93">
        <f t="shared" si="15"/>
        <v>0.16792452830188678</v>
      </c>
      <c r="H145" s="101"/>
      <c r="I145" s="98">
        <v>1890</v>
      </c>
      <c r="J145" s="91">
        <f t="shared" si="17"/>
        <v>1.3721698113207546</v>
      </c>
      <c r="K145" s="18"/>
      <c r="L145" s="18"/>
      <c r="M145" s="18"/>
      <c r="N145" s="18"/>
      <c r="O145" s="18"/>
      <c r="P145" s="18">
        <v>345</v>
      </c>
      <c r="Q145" s="18">
        <v>0</v>
      </c>
      <c r="R145" s="18"/>
      <c r="S145" s="18">
        <v>0</v>
      </c>
      <c r="T145" s="18"/>
      <c r="U145" s="18"/>
    </row>
    <row r="146" spans="1:21" x14ac:dyDescent="0.25">
      <c r="A146" s="2">
        <v>1891</v>
      </c>
      <c r="B146" s="2">
        <v>372</v>
      </c>
      <c r="C146" s="2">
        <f t="shared" si="16"/>
        <v>8.4090000000000007</v>
      </c>
      <c r="D146" s="22">
        <f t="shared" si="12"/>
        <v>3.9665094339622642</v>
      </c>
      <c r="E146" s="2">
        <f t="shared" si="13"/>
        <v>4.2045000000000003</v>
      </c>
      <c r="F146" s="23">
        <f t="shared" si="14"/>
        <v>1.9832547169811321</v>
      </c>
      <c r="G146" s="93">
        <f t="shared" si="15"/>
        <v>0.17547169811320754</v>
      </c>
      <c r="H146" s="101"/>
      <c r="I146" s="98">
        <v>1891</v>
      </c>
      <c r="J146" s="91">
        <f t="shared" si="17"/>
        <v>1.4330188679245284</v>
      </c>
      <c r="K146" s="18"/>
      <c r="L146" s="18"/>
      <c r="M146" s="18"/>
      <c r="N146" s="18"/>
      <c r="O146" s="18"/>
      <c r="P146" s="18">
        <v>360</v>
      </c>
      <c r="Q146" s="18">
        <v>0</v>
      </c>
      <c r="R146" s="18"/>
      <c r="S146" s="18">
        <v>0</v>
      </c>
      <c r="T146" s="18"/>
      <c r="U146" s="18"/>
    </row>
    <row r="147" spans="1:21" x14ac:dyDescent="0.25">
      <c r="A147" s="2">
        <v>1892</v>
      </c>
      <c r="B147" s="2">
        <v>374</v>
      </c>
      <c r="C147" s="2">
        <f t="shared" si="16"/>
        <v>8.7830000000000013</v>
      </c>
      <c r="D147" s="22">
        <f t="shared" si="12"/>
        <v>4.1429245283018874</v>
      </c>
      <c r="E147" s="2">
        <f t="shared" si="13"/>
        <v>4.3915000000000006</v>
      </c>
      <c r="F147" s="23">
        <f t="shared" si="14"/>
        <v>2.0714622641509437</v>
      </c>
      <c r="G147" s="93">
        <f t="shared" si="15"/>
        <v>0.17641509433962263</v>
      </c>
      <c r="H147" s="101"/>
      <c r="I147" s="98">
        <v>1892</v>
      </c>
      <c r="J147" s="91">
        <f t="shared" si="17"/>
        <v>1.4886792452830189</v>
      </c>
      <c r="K147" s="18"/>
      <c r="L147" s="18"/>
      <c r="M147" s="18"/>
      <c r="N147" s="18"/>
      <c r="O147" s="18"/>
      <c r="P147" s="18">
        <v>363</v>
      </c>
      <c r="Q147" s="18">
        <v>0</v>
      </c>
      <c r="R147" s="18"/>
      <c r="S147" s="18">
        <v>0</v>
      </c>
      <c r="T147" s="18"/>
      <c r="U147" s="18"/>
    </row>
    <row r="148" spans="1:21" x14ac:dyDescent="0.25">
      <c r="A148" s="2">
        <v>1893</v>
      </c>
      <c r="B148" s="2">
        <v>370</v>
      </c>
      <c r="C148" s="2">
        <f t="shared" si="16"/>
        <v>9.1530000000000005</v>
      </c>
      <c r="D148" s="22">
        <f t="shared" si="12"/>
        <v>4.317452830188679</v>
      </c>
      <c r="E148" s="2">
        <f t="shared" si="13"/>
        <v>4.5765000000000002</v>
      </c>
      <c r="F148" s="23">
        <f t="shared" si="14"/>
        <v>2.1587264150943395</v>
      </c>
      <c r="G148" s="93">
        <f t="shared" si="15"/>
        <v>0.17452830188679244</v>
      </c>
      <c r="H148" s="101"/>
      <c r="I148" s="98">
        <v>1893</v>
      </c>
      <c r="J148" s="91">
        <f t="shared" si="17"/>
        <v>1.5349056603773585</v>
      </c>
      <c r="K148" s="18"/>
      <c r="L148" s="18"/>
      <c r="M148" s="18"/>
      <c r="N148" s="18"/>
      <c r="O148" s="18"/>
      <c r="P148" s="18">
        <v>358</v>
      </c>
      <c r="Q148" s="18">
        <v>0</v>
      </c>
      <c r="R148" s="18"/>
      <c r="S148" s="18">
        <v>0</v>
      </c>
      <c r="T148" s="18"/>
      <c r="U148" s="18"/>
    </row>
    <row r="149" spans="1:21" x14ac:dyDescent="0.25">
      <c r="A149" s="2">
        <v>1894</v>
      </c>
      <c r="B149" s="2">
        <v>383</v>
      </c>
      <c r="C149" s="2">
        <f t="shared" si="16"/>
        <v>9.5360000000000014</v>
      </c>
      <c r="D149" s="22">
        <f t="shared" si="12"/>
        <v>4.4981132075471706</v>
      </c>
      <c r="E149" s="2">
        <f t="shared" si="13"/>
        <v>4.7680000000000007</v>
      </c>
      <c r="F149" s="23">
        <f t="shared" si="14"/>
        <v>2.2490566037735853</v>
      </c>
      <c r="G149" s="93">
        <f t="shared" si="15"/>
        <v>0.18066037735849055</v>
      </c>
      <c r="H149" s="101"/>
      <c r="I149" s="98">
        <v>1894</v>
      </c>
      <c r="J149" s="91">
        <f t="shared" si="17"/>
        <v>1.5858490566037733</v>
      </c>
      <c r="K149" s="18"/>
      <c r="L149" s="18"/>
      <c r="M149" s="18"/>
      <c r="N149" s="18"/>
      <c r="O149" s="18"/>
      <c r="P149" s="18">
        <v>372</v>
      </c>
      <c r="Q149" s="18">
        <v>0</v>
      </c>
      <c r="R149" s="18"/>
      <c r="S149" s="18">
        <v>0</v>
      </c>
      <c r="T149" s="18"/>
      <c r="U149" s="18"/>
    </row>
    <row r="150" spans="1:21" x14ac:dyDescent="0.25">
      <c r="A150" s="2">
        <v>1895</v>
      </c>
      <c r="B150" s="2">
        <v>406</v>
      </c>
      <c r="C150" s="2">
        <f t="shared" si="16"/>
        <v>9.9420000000000019</v>
      </c>
      <c r="D150" s="22">
        <f t="shared" si="12"/>
        <v>4.6896226415094349</v>
      </c>
      <c r="E150" s="2">
        <f t="shared" si="13"/>
        <v>4.971000000000001</v>
      </c>
      <c r="F150" s="23">
        <f t="shared" si="14"/>
        <v>2.3448113207547174</v>
      </c>
      <c r="G150" s="93">
        <f t="shared" si="15"/>
        <v>0.19150943396226416</v>
      </c>
      <c r="H150" s="101"/>
      <c r="I150" s="98">
        <v>1895</v>
      </c>
      <c r="J150" s="91">
        <f t="shared" si="17"/>
        <v>1.6466981132075471</v>
      </c>
      <c r="K150" s="18"/>
      <c r="L150" s="18"/>
      <c r="M150" s="18"/>
      <c r="N150" s="18"/>
      <c r="O150" s="18"/>
      <c r="P150" s="18">
        <v>393</v>
      </c>
      <c r="Q150" s="18">
        <v>0</v>
      </c>
      <c r="R150" s="18"/>
      <c r="S150" s="18">
        <v>0</v>
      </c>
      <c r="T150" s="18"/>
      <c r="U150" s="18"/>
    </row>
    <row r="151" spans="1:21" x14ac:dyDescent="0.25">
      <c r="A151" s="2">
        <v>1896</v>
      </c>
      <c r="B151" s="2">
        <v>419</v>
      </c>
      <c r="C151" s="2">
        <f t="shared" si="16"/>
        <v>10.361000000000002</v>
      </c>
      <c r="D151" s="22">
        <f t="shared" si="12"/>
        <v>4.8872641509433974</v>
      </c>
      <c r="E151" s="2">
        <f t="shared" si="13"/>
        <v>5.1805000000000012</v>
      </c>
      <c r="F151" s="23">
        <f t="shared" si="14"/>
        <v>2.4436320754716987</v>
      </c>
      <c r="G151" s="93">
        <f t="shared" si="15"/>
        <v>0.19764150943396228</v>
      </c>
      <c r="H151" s="101"/>
      <c r="I151" s="98">
        <v>1896</v>
      </c>
      <c r="J151" s="91">
        <f t="shared" si="17"/>
        <v>1.7117924528301887</v>
      </c>
      <c r="K151" s="18"/>
      <c r="L151" s="18"/>
      <c r="M151" s="18"/>
      <c r="N151" s="18"/>
      <c r="O151" s="18"/>
      <c r="P151" s="18">
        <v>405</v>
      </c>
      <c r="Q151" s="18">
        <v>0</v>
      </c>
      <c r="R151" s="18"/>
      <c r="S151" s="18">
        <v>0</v>
      </c>
      <c r="T151" s="18"/>
      <c r="U151" s="18"/>
    </row>
    <row r="152" spans="1:21" x14ac:dyDescent="0.25">
      <c r="A152" s="2">
        <v>1897</v>
      </c>
      <c r="B152" s="2">
        <v>440</v>
      </c>
      <c r="C152" s="2">
        <f t="shared" si="16"/>
        <v>10.801000000000002</v>
      </c>
      <c r="D152" s="22">
        <f t="shared" si="12"/>
        <v>5.0948113207547179</v>
      </c>
      <c r="E152" s="2">
        <f t="shared" si="13"/>
        <v>5.400500000000001</v>
      </c>
      <c r="F152" s="23">
        <f t="shared" si="14"/>
        <v>2.5474056603773589</v>
      </c>
      <c r="G152" s="93">
        <f t="shared" si="15"/>
        <v>0.20754716981132076</v>
      </c>
      <c r="H152" s="101"/>
      <c r="I152" s="98">
        <v>1897</v>
      </c>
      <c r="J152" s="91">
        <f t="shared" si="17"/>
        <v>1.780188679245283</v>
      </c>
      <c r="K152" s="18"/>
      <c r="L152" s="18"/>
      <c r="M152" s="18"/>
      <c r="N152" s="18"/>
      <c r="O152" s="18"/>
      <c r="P152" s="18">
        <v>425</v>
      </c>
      <c r="Q152" s="18">
        <v>0</v>
      </c>
      <c r="R152" s="18"/>
      <c r="S152" s="18">
        <v>0</v>
      </c>
      <c r="T152" s="18"/>
      <c r="U152" s="18"/>
    </row>
    <row r="153" spans="1:21" x14ac:dyDescent="0.25">
      <c r="A153" s="2">
        <v>1898</v>
      </c>
      <c r="B153" s="2">
        <v>465</v>
      </c>
      <c r="C153" s="2">
        <f t="shared" si="16"/>
        <v>11.266000000000002</v>
      </c>
      <c r="D153" s="22">
        <f t="shared" si="12"/>
        <v>5.3141509433962266</v>
      </c>
      <c r="E153" s="2">
        <f t="shared" si="13"/>
        <v>5.6330000000000009</v>
      </c>
      <c r="F153" s="23">
        <f t="shared" si="14"/>
        <v>2.6570754716981133</v>
      </c>
      <c r="G153" s="93">
        <f t="shared" si="15"/>
        <v>0.21933962264150944</v>
      </c>
      <c r="H153" s="101"/>
      <c r="I153" s="98">
        <v>1898</v>
      </c>
      <c r="J153" s="91">
        <f t="shared" si="17"/>
        <v>1.8452830188679246</v>
      </c>
      <c r="K153" s="18"/>
      <c r="L153" s="18"/>
      <c r="M153" s="18"/>
      <c r="N153" s="18"/>
      <c r="O153" s="18"/>
      <c r="P153" s="18">
        <v>449</v>
      </c>
      <c r="Q153" s="18">
        <v>0</v>
      </c>
      <c r="R153" s="18"/>
      <c r="S153" s="18">
        <v>0</v>
      </c>
      <c r="T153" s="18"/>
      <c r="U153" s="18"/>
    </row>
    <row r="154" spans="1:21" x14ac:dyDescent="0.25">
      <c r="A154" s="2">
        <v>1899</v>
      </c>
      <c r="B154" s="2">
        <v>507</v>
      </c>
      <c r="C154" s="2">
        <f t="shared" si="16"/>
        <v>11.773000000000001</v>
      </c>
      <c r="D154" s="22">
        <f t="shared" si="12"/>
        <v>5.5533018867924531</v>
      </c>
      <c r="E154" s="2">
        <f t="shared" si="13"/>
        <v>5.8865000000000007</v>
      </c>
      <c r="F154" s="23">
        <f t="shared" si="14"/>
        <v>2.7766509433962265</v>
      </c>
      <c r="G154" s="93">
        <f t="shared" si="15"/>
        <v>0.23915094339622642</v>
      </c>
      <c r="H154" s="101"/>
      <c r="I154" s="98">
        <v>1899</v>
      </c>
      <c r="J154" s="91">
        <f t="shared" si="17"/>
        <v>1.9301886792452831</v>
      </c>
      <c r="K154" s="18"/>
      <c r="L154" s="18"/>
      <c r="M154" s="18"/>
      <c r="N154" s="18"/>
      <c r="O154" s="18"/>
      <c r="P154" s="18">
        <v>491</v>
      </c>
      <c r="Q154" s="18">
        <v>0</v>
      </c>
      <c r="R154" s="18"/>
      <c r="S154" s="18">
        <v>0</v>
      </c>
      <c r="T154" s="18"/>
      <c r="U154" s="18"/>
    </row>
    <row r="155" spans="1:21" x14ac:dyDescent="0.25">
      <c r="A155" s="2">
        <v>1900</v>
      </c>
      <c r="B155" s="2">
        <v>534</v>
      </c>
      <c r="C155" s="2">
        <f t="shared" si="16"/>
        <v>12.307000000000002</v>
      </c>
      <c r="D155" s="22">
        <f t="shared" si="12"/>
        <v>5.8051886792452834</v>
      </c>
      <c r="E155" s="2">
        <f t="shared" si="13"/>
        <v>6.1535000000000011</v>
      </c>
      <c r="F155" s="23">
        <f t="shared" si="14"/>
        <v>2.9025943396226417</v>
      </c>
      <c r="G155" s="93">
        <f t="shared" si="15"/>
        <v>0.25188679245283019</v>
      </c>
      <c r="H155" s="101"/>
      <c r="I155" s="98">
        <v>1900</v>
      </c>
      <c r="J155" s="91">
        <f t="shared" si="17"/>
        <v>2.0141509433962264</v>
      </c>
      <c r="K155" s="18"/>
      <c r="L155" s="18"/>
      <c r="M155" s="18"/>
      <c r="N155" s="18"/>
      <c r="O155" s="18"/>
      <c r="P155" s="18">
        <v>515</v>
      </c>
      <c r="Q155" s="18">
        <v>0</v>
      </c>
      <c r="R155" s="18"/>
      <c r="S155" s="18">
        <v>0</v>
      </c>
      <c r="T155" s="18"/>
      <c r="U155" s="18"/>
    </row>
    <row r="156" spans="1:21" x14ac:dyDescent="0.25">
      <c r="A156" s="2">
        <v>1901</v>
      </c>
      <c r="B156" s="2">
        <v>552</v>
      </c>
      <c r="C156" s="2">
        <f t="shared" si="16"/>
        <v>12.859000000000002</v>
      </c>
      <c r="D156" s="22">
        <f t="shared" si="12"/>
        <v>6.0655660377358496</v>
      </c>
      <c r="E156" s="2">
        <f t="shared" si="13"/>
        <v>6.4295000000000009</v>
      </c>
      <c r="F156" s="23">
        <f t="shared" si="14"/>
        <v>3.0327830188679248</v>
      </c>
      <c r="G156" s="93">
        <f t="shared" si="15"/>
        <v>0.26037735849056604</v>
      </c>
      <c r="H156" s="101"/>
      <c r="I156" s="98">
        <v>1901</v>
      </c>
      <c r="J156" s="91">
        <f t="shared" si="17"/>
        <v>2.0990566037735849</v>
      </c>
      <c r="K156" s="18"/>
      <c r="L156" s="18"/>
      <c r="M156" s="18"/>
      <c r="N156" s="18"/>
      <c r="O156" s="18"/>
      <c r="P156" s="18">
        <v>531</v>
      </c>
      <c r="Q156" s="18">
        <v>0</v>
      </c>
      <c r="R156" s="18"/>
      <c r="S156" s="18">
        <v>0</v>
      </c>
      <c r="T156" s="18"/>
      <c r="U156" s="18"/>
    </row>
    <row r="157" spans="1:21" x14ac:dyDescent="0.25">
      <c r="A157" s="2">
        <v>1902</v>
      </c>
      <c r="B157" s="2">
        <v>566</v>
      </c>
      <c r="C157" s="2">
        <f t="shared" si="16"/>
        <v>13.425000000000002</v>
      </c>
      <c r="D157" s="22">
        <f t="shared" si="12"/>
        <v>6.3325471698113214</v>
      </c>
      <c r="E157" s="2">
        <f t="shared" si="13"/>
        <v>6.7125000000000012</v>
      </c>
      <c r="F157" s="23">
        <f t="shared" si="14"/>
        <v>3.1662735849056607</v>
      </c>
      <c r="G157" s="93">
        <f t="shared" si="15"/>
        <v>0.26698113207547169</v>
      </c>
      <c r="H157" s="101"/>
      <c r="I157" s="98">
        <v>1902</v>
      </c>
      <c r="J157" s="91">
        <f t="shared" si="17"/>
        <v>2.189622641509434</v>
      </c>
      <c r="K157" s="18"/>
      <c r="L157" s="18"/>
      <c r="M157" s="18"/>
      <c r="N157" s="18"/>
      <c r="O157" s="18"/>
      <c r="P157" s="18">
        <v>543</v>
      </c>
      <c r="Q157" s="18">
        <v>0</v>
      </c>
      <c r="R157" s="18"/>
      <c r="S157" s="18">
        <v>0</v>
      </c>
      <c r="T157" s="18"/>
      <c r="U157" s="18"/>
    </row>
    <row r="158" spans="1:21" x14ac:dyDescent="0.25">
      <c r="A158" s="2">
        <v>1903</v>
      </c>
      <c r="B158" s="2">
        <v>617</v>
      </c>
      <c r="C158" s="2">
        <f t="shared" si="16"/>
        <v>14.042000000000002</v>
      </c>
      <c r="D158" s="22">
        <f t="shared" si="12"/>
        <v>6.6235849056603779</v>
      </c>
      <c r="E158" s="2">
        <f t="shared" si="13"/>
        <v>7.0210000000000008</v>
      </c>
      <c r="F158" s="23">
        <f t="shared" si="14"/>
        <v>3.311792452830189</v>
      </c>
      <c r="G158" s="93">
        <f t="shared" si="15"/>
        <v>0.29103773584905662</v>
      </c>
      <c r="H158" s="101"/>
      <c r="I158" s="98">
        <v>1903</v>
      </c>
      <c r="J158" s="91">
        <f t="shared" si="17"/>
        <v>2.3061320754716981</v>
      </c>
      <c r="K158" s="18"/>
      <c r="L158" s="18"/>
      <c r="M158" s="18"/>
      <c r="N158" s="18"/>
      <c r="O158" s="18"/>
      <c r="P158" s="18">
        <v>593</v>
      </c>
      <c r="Q158" s="18">
        <v>0</v>
      </c>
      <c r="R158" s="18"/>
      <c r="S158" s="18">
        <v>0</v>
      </c>
      <c r="T158" s="18"/>
      <c r="U158" s="18"/>
    </row>
    <row r="159" spans="1:21" x14ac:dyDescent="0.25">
      <c r="A159" s="2">
        <v>1904</v>
      </c>
      <c r="B159" s="2">
        <v>624</v>
      </c>
      <c r="C159" s="2">
        <f t="shared" si="16"/>
        <v>14.666000000000002</v>
      </c>
      <c r="D159" s="22">
        <f t="shared" si="12"/>
        <v>6.9179245283018878</v>
      </c>
      <c r="E159" s="2">
        <f t="shared" si="13"/>
        <v>7.3330000000000011</v>
      </c>
      <c r="F159" s="23">
        <f t="shared" si="14"/>
        <v>3.4589622641509439</v>
      </c>
      <c r="G159" s="93">
        <f t="shared" si="15"/>
        <v>0.29433962264150942</v>
      </c>
      <c r="H159" s="101"/>
      <c r="I159" s="98">
        <v>1904</v>
      </c>
      <c r="J159" s="91">
        <f t="shared" si="17"/>
        <v>2.4198113207547167</v>
      </c>
      <c r="K159" s="18"/>
      <c r="L159" s="18"/>
      <c r="M159" s="18"/>
      <c r="N159" s="18"/>
      <c r="O159" s="18"/>
      <c r="P159" s="18">
        <v>597</v>
      </c>
      <c r="Q159" s="18">
        <v>0</v>
      </c>
      <c r="R159" s="18"/>
      <c r="S159" s="18">
        <v>0</v>
      </c>
      <c r="T159" s="18"/>
      <c r="U159" s="18"/>
    </row>
    <row r="160" spans="1:21" x14ac:dyDescent="0.25">
      <c r="A160" s="2">
        <v>1905</v>
      </c>
      <c r="B160" s="2">
        <v>663</v>
      </c>
      <c r="C160" s="2">
        <f t="shared" si="16"/>
        <v>15.329000000000002</v>
      </c>
      <c r="D160" s="22">
        <f t="shared" si="12"/>
        <v>7.2306603773584914</v>
      </c>
      <c r="E160" s="2">
        <f t="shared" si="13"/>
        <v>7.6645000000000012</v>
      </c>
      <c r="F160" s="23">
        <f t="shared" si="14"/>
        <v>3.6153301886792457</v>
      </c>
      <c r="G160" s="93">
        <f t="shared" si="15"/>
        <v>0.31273584905660379</v>
      </c>
      <c r="H160" s="101"/>
      <c r="I160" s="98">
        <v>1905</v>
      </c>
      <c r="J160" s="91">
        <f t="shared" si="17"/>
        <v>2.5410377358490561</v>
      </c>
      <c r="K160" s="18"/>
      <c r="L160" s="18"/>
      <c r="M160" s="18"/>
      <c r="N160" s="18"/>
      <c r="O160" s="18"/>
      <c r="P160" s="18">
        <v>636</v>
      </c>
      <c r="Q160" s="18">
        <v>0</v>
      </c>
      <c r="R160" s="18"/>
      <c r="S160" s="18">
        <v>0</v>
      </c>
      <c r="T160" s="18"/>
      <c r="U160" s="18"/>
    </row>
    <row r="161" spans="1:21" x14ac:dyDescent="0.25">
      <c r="A161" s="2">
        <v>1906</v>
      </c>
      <c r="B161" s="2">
        <v>707</v>
      </c>
      <c r="C161" s="2">
        <f t="shared" si="16"/>
        <v>16.036000000000001</v>
      </c>
      <c r="D161" s="22">
        <f t="shared" si="12"/>
        <v>7.5641509433962266</v>
      </c>
      <c r="E161" s="2">
        <f t="shared" si="13"/>
        <v>8.0180000000000007</v>
      </c>
      <c r="F161" s="23">
        <f t="shared" si="14"/>
        <v>3.7820754716981133</v>
      </c>
      <c r="G161" s="93">
        <f t="shared" si="15"/>
        <v>0.33349056603773586</v>
      </c>
      <c r="H161" s="101"/>
      <c r="I161" s="98">
        <v>1906</v>
      </c>
      <c r="J161" s="91">
        <f t="shared" si="17"/>
        <v>2.6768867924528301</v>
      </c>
      <c r="K161" s="18"/>
      <c r="L161" s="18"/>
      <c r="M161" s="18"/>
      <c r="N161" s="18"/>
      <c r="O161" s="18"/>
      <c r="P161" s="18">
        <v>680</v>
      </c>
      <c r="Q161" s="18">
        <v>0</v>
      </c>
      <c r="R161" s="18"/>
      <c r="S161" s="18">
        <v>0</v>
      </c>
      <c r="T161" s="18"/>
      <c r="U161" s="18"/>
    </row>
    <row r="162" spans="1:21" x14ac:dyDescent="0.25">
      <c r="A162" s="2">
        <v>1907</v>
      </c>
      <c r="B162" s="2">
        <v>784</v>
      </c>
      <c r="C162" s="2">
        <f t="shared" si="16"/>
        <v>16.82</v>
      </c>
      <c r="D162" s="22">
        <f t="shared" si="12"/>
        <v>7.9339622641509431</v>
      </c>
      <c r="E162" s="2">
        <f t="shared" si="13"/>
        <v>8.41</v>
      </c>
      <c r="F162" s="23">
        <f t="shared" si="14"/>
        <v>3.9669811320754715</v>
      </c>
      <c r="G162" s="93">
        <f t="shared" si="15"/>
        <v>0.36981132075471695</v>
      </c>
      <c r="H162" s="101"/>
      <c r="I162" s="98">
        <v>1907</v>
      </c>
      <c r="J162" s="91">
        <f t="shared" si="17"/>
        <v>2.8391509433962265</v>
      </c>
      <c r="K162" s="18"/>
      <c r="L162" s="18"/>
      <c r="M162" s="18"/>
      <c r="N162" s="18"/>
      <c r="O162" s="18"/>
      <c r="P162" s="18">
        <v>750</v>
      </c>
      <c r="Q162" s="18">
        <v>0</v>
      </c>
      <c r="R162" s="18"/>
      <c r="S162" s="18">
        <v>0</v>
      </c>
      <c r="T162" s="18"/>
      <c r="U162" s="18"/>
    </row>
    <row r="163" spans="1:21" x14ac:dyDescent="0.25">
      <c r="A163" s="2">
        <v>1908</v>
      </c>
      <c r="B163" s="2">
        <v>750</v>
      </c>
      <c r="C163" s="2">
        <f t="shared" si="16"/>
        <v>17.57</v>
      </c>
      <c r="D163" s="22">
        <f t="shared" si="12"/>
        <v>8.2877358490566042</v>
      </c>
      <c r="E163" s="2">
        <f t="shared" si="13"/>
        <v>8.7850000000000001</v>
      </c>
      <c r="F163" s="23">
        <f t="shared" si="14"/>
        <v>4.1438679245283021</v>
      </c>
      <c r="G163" s="93">
        <f t="shared" si="15"/>
        <v>0.35377358490566035</v>
      </c>
      <c r="H163" s="101"/>
      <c r="I163" s="98">
        <v>1908</v>
      </c>
      <c r="J163" s="91">
        <f t="shared" si="17"/>
        <v>2.9735849056603771</v>
      </c>
      <c r="K163" s="18"/>
      <c r="L163" s="18"/>
      <c r="M163" s="18"/>
      <c r="N163" s="18"/>
      <c r="O163" s="18"/>
      <c r="P163" s="18">
        <v>714</v>
      </c>
      <c r="Q163" s="18">
        <v>0</v>
      </c>
      <c r="R163" s="18"/>
      <c r="S163" s="18">
        <v>0</v>
      </c>
      <c r="T163" s="18"/>
      <c r="U163" s="18"/>
    </row>
    <row r="164" spans="1:21" x14ac:dyDescent="0.25">
      <c r="A164" s="2">
        <v>1909</v>
      </c>
      <c r="B164" s="2">
        <v>785</v>
      </c>
      <c r="C164" s="2">
        <f t="shared" si="16"/>
        <v>18.355</v>
      </c>
      <c r="D164" s="22">
        <f t="shared" si="12"/>
        <v>8.6580188679245289</v>
      </c>
      <c r="E164" s="2">
        <f t="shared" si="13"/>
        <v>9.1775000000000002</v>
      </c>
      <c r="F164" s="23">
        <f t="shared" si="14"/>
        <v>4.3290094339622645</v>
      </c>
      <c r="G164" s="93">
        <f t="shared" si="15"/>
        <v>0.37028301886792453</v>
      </c>
      <c r="H164" s="101"/>
      <c r="I164" s="98">
        <v>1909</v>
      </c>
      <c r="J164" s="91">
        <f t="shared" si="17"/>
        <v>3.1047169811320754</v>
      </c>
      <c r="K164" s="18"/>
      <c r="L164" s="18"/>
      <c r="M164" s="18"/>
      <c r="N164" s="18"/>
      <c r="O164" s="18"/>
      <c r="P164" s="18">
        <v>747</v>
      </c>
      <c r="Q164" s="18">
        <v>0</v>
      </c>
      <c r="R164" s="18"/>
      <c r="S164" s="18">
        <v>0</v>
      </c>
      <c r="T164" s="18"/>
      <c r="U164" s="18"/>
    </row>
    <row r="165" spans="1:21" x14ac:dyDescent="0.25">
      <c r="A165" s="2">
        <v>1910</v>
      </c>
      <c r="B165" s="2">
        <v>819</v>
      </c>
      <c r="C165" s="2">
        <f t="shared" si="16"/>
        <v>19.173999999999999</v>
      </c>
      <c r="D165" s="22">
        <f t="shared" si="12"/>
        <v>9.0443396226415089</v>
      </c>
      <c r="E165" s="2">
        <f t="shared" si="13"/>
        <v>9.5869999999999997</v>
      </c>
      <c r="F165" s="23">
        <f t="shared" si="14"/>
        <v>4.5221698113207545</v>
      </c>
      <c r="G165" s="93">
        <f t="shared" si="15"/>
        <v>0.38632075471698113</v>
      </c>
      <c r="H165" s="101"/>
      <c r="I165" s="98">
        <v>1910</v>
      </c>
      <c r="J165" s="91">
        <f t="shared" si="17"/>
        <v>3.2391509433962264</v>
      </c>
      <c r="K165" s="18"/>
      <c r="L165" s="18"/>
      <c r="M165" s="18"/>
      <c r="N165" s="18"/>
      <c r="O165" s="18"/>
      <c r="P165" s="18">
        <v>778</v>
      </c>
      <c r="Q165" s="18">
        <v>0</v>
      </c>
      <c r="R165" s="18"/>
      <c r="S165" s="18">
        <v>0</v>
      </c>
      <c r="T165" s="18"/>
      <c r="U165" s="18"/>
    </row>
    <row r="166" spans="1:21" x14ac:dyDescent="0.25">
      <c r="A166" s="2">
        <v>1911</v>
      </c>
      <c r="B166" s="2">
        <v>836</v>
      </c>
      <c r="C166" s="2">
        <f t="shared" si="16"/>
        <v>20.009999999999998</v>
      </c>
      <c r="D166" s="22">
        <f t="shared" si="12"/>
        <v>9.4386792452830175</v>
      </c>
      <c r="E166" s="2">
        <f t="shared" si="13"/>
        <v>10.004999999999999</v>
      </c>
      <c r="F166" s="23">
        <f t="shared" si="14"/>
        <v>4.7193396226415087</v>
      </c>
      <c r="G166" s="93">
        <f t="shared" si="15"/>
        <v>0.39433962264150946</v>
      </c>
      <c r="H166" s="101"/>
      <c r="I166" s="98">
        <v>1911</v>
      </c>
      <c r="J166" s="91">
        <f t="shared" si="17"/>
        <v>3.3731132075471697</v>
      </c>
      <c r="K166" s="18"/>
      <c r="L166" s="18"/>
      <c r="M166" s="18"/>
      <c r="N166" s="18"/>
      <c r="O166" s="18"/>
      <c r="P166" s="18">
        <v>792</v>
      </c>
      <c r="Q166" s="18">
        <v>0</v>
      </c>
      <c r="R166" s="18"/>
      <c r="S166" s="18">
        <v>0</v>
      </c>
      <c r="T166" s="18"/>
      <c r="U166" s="18"/>
    </row>
    <row r="167" spans="1:21" x14ac:dyDescent="0.25">
      <c r="A167" s="2">
        <v>1912</v>
      </c>
      <c r="B167" s="2">
        <v>879</v>
      </c>
      <c r="C167" s="2">
        <f t="shared" si="16"/>
        <v>20.888999999999999</v>
      </c>
      <c r="D167" s="22">
        <f t="shared" si="12"/>
        <v>9.8533018867924529</v>
      </c>
      <c r="E167" s="2">
        <f t="shared" si="13"/>
        <v>10.4445</v>
      </c>
      <c r="F167" s="23">
        <f t="shared" si="14"/>
        <v>4.9266509433962264</v>
      </c>
      <c r="G167" s="93">
        <f t="shared" si="15"/>
        <v>0.41462264150943395</v>
      </c>
      <c r="H167" s="101"/>
      <c r="I167" s="98">
        <v>1912</v>
      </c>
      <c r="J167" s="91">
        <f t="shared" si="17"/>
        <v>3.520754716981132</v>
      </c>
      <c r="K167" s="18"/>
      <c r="L167" s="18"/>
      <c r="M167" s="18"/>
      <c r="N167" s="18"/>
      <c r="O167" s="18"/>
      <c r="P167" s="18">
        <v>834</v>
      </c>
      <c r="Q167" s="18">
        <v>0</v>
      </c>
      <c r="R167" s="18"/>
      <c r="S167" s="18">
        <v>0</v>
      </c>
      <c r="T167" s="18"/>
      <c r="U167" s="18"/>
    </row>
    <row r="168" spans="1:21" x14ac:dyDescent="0.25">
      <c r="A168" s="2">
        <v>1913</v>
      </c>
      <c r="B168" s="2">
        <v>943</v>
      </c>
      <c r="C168" s="2">
        <f t="shared" si="16"/>
        <v>21.832000000000001</v>
      </c>
      <c r="D168" s="22">
        <f t="shared" si="12"/>
        <v>10.29811320754717</v>
      </c>
      <c r="E168" s="2">
        <f t="shared" si="13"/>
        <v>10.916</v>
      </c>
      <c r="F168" s="23">
        <f t="shared" si="14"/>
        <v>5.1490566037735848</v>
      </c>
      <c r="G168" s="93">
        <f t="shared" si="15"/>
        <v>0.44481132075471697</v>
      </c>
      <c r="H168" s="101"/>
      <c r="I168" s="98">
        <v>1913</v>
      </c>
      <c r="J168" s="91">
        <f t="shared" si="17"/>
        <v>3.6745283018867925</v>
      </c>
      <c r="K168" s="18"/>
      <c r="L168" s="18"/>
      <c r="M168" s="18"/>
      <c r="N168" s="18"/>
      <c r="O168" s="18"/>
      <c r="P168" s="18">
        <v>895</v>
      </c>
      <c r="Q168" s="18">
        <v>0</v>
      </c>
      <c r="R168" s="18"/>
      <c r="S168" s="18">
        <v>0</v>
      </c>
      <c r="T168" s="18"/>
      <c r="U168" s="18"/>
    </row>
    <row r="169" spans="1:21" x14ac:dyDescent="0.25">
      <c r="A169" s="2">
        <v>1914</v>
      </c>
      <c r="B169" s="2">
        <v>850</v>
      </c>
      <c r="C169" s="2">
        <f t="shared" si="16"/>
        <v>22.682000000000002</v>
      </c>
      <c r="D169" s="22">
        <f t="shared" si="12"/>
        <v>10.699056603773585</v>
      </c>
      <c r="E169" s="2">
        <f t="shared" si="13"/>
        <v>11.341000000000001</v>
      </c>
      <c r="F169" s="23">
        <f t="shared" si="14"/>
        <v>5.3495283018867923</v>
      </c>
      <c r="G169" s="93">
        <f t="shared" si="15"/>
        <v>0.40094339622641512</v>
      </c>
      <c r="H169" s="101"/>
      <c r="I169" s="98">
        <v>1914</v>
      </c>
      <c r="J169" s="91">
        <f t="shared" si="17"/>
        <v>3.7811320754716982</v>
      </c>
      <c r="K169" s="18"/>
      <c r="L169" s="18"/>
      <c r="M169" s="18"/>
      <c r="N169" s="18"/>
      <c r="O169" s="18"/>
      <c r="P169" s="18">
        <v>800</v>
      </c>
      <c r="Q169" s="18">
        <v>0</v>
      </c>
      <c r="R169" s="18"/>
      <c r="S169" s="18">
        <v>0</v>
      </c>
      <c r="T169" s="18"/>
      <c r="U169" s="18"/>
    </row>
    <row r="170" spans="1:21" x14ac:dyDescent="0.25">
      <c r="A170" s="2">
        <v>1915</v>
      </c>
      <c r="B170" s="2">
        <v>838</v>
      </c>
      <c r="C170" s="2">
        <f t="shared" si="16"/>
        <v>23.520000000000003</v>
      </c>
      <c r="D170" s="22">
        <f t="shared" si="12"/>
        <v>11.09433962264151</v>
      </c>
      <c r="E170" s="2">
        <f t="shared" si="13"/>
        <v>11.760000000000002</v>
      </c>
      <c r="F170" s="23">
        <f t="shared" si="14"/>
        <v>5.5471698113207548</v>
      </c>
      <c r="G170" s="93">
        <f t="shared" si="15"/>
        <v>0.39528301886792455</v>
      </c>
      <c r="H170" s="101"/>
      <c r="I170" s="98">
        <v>1915</v>
      </c>
      <c r="J170" s="91">
        <f t="shared" si="17"/>
        <v>3.8636792452830191</v>
      </c>
      <c r="K170" s="18"/>
      <c r="L170" s="18"/>
      <c r="M170" s="18"/>
      <c r="N170" s="18"/>
      <c r="O170" s="18"/>
      <c r="P170" s="18">
        <v>784</v>
      </c>
      <c r="Q170" s="18">
        <v>0</v>
      </c>
      <c r="R170" s="18"/>
      <c r="S170" s="18">
        <v>0</v>
      </c>
      <c r="T170" s="18"/>
      <c r="U170" s="18"/>
    </row>
    <row r="171" spans="1:21" x14ac:dyDescent="0.25">
      <c r="A171" s="2">
        <v>1916</v>
      </c>
      <c r="B171" s="2">
        <v>901</v>
      </c>
      <c r="C171" s="2">
        <f t="shared" si="16"/>
        <v>24.421000000000003</v>
      </c>
      <c r="D171" s="22">
        <f t="shared" si="12"/>
        <v>11.51933962264151</v>
      </c>
      <c r="E171" s="2">
        <f t="shared" si="13"/>
        <v>12.210500000000001</v>
      </c>
      <c r="F171" s="23">
        <f t="shared" si="14"/>
        <v>5.7596698113207552</v>
      </c>
      <c r="G171" s="93">
        <f t="shared" si="15"/>
        <v>0.42499999999999999</v>
      </c>
      <c r="H171" s="101"/>
      <c r="I171" s="98">
        <v>1916</v>
      </c>
      <c r="J171" s="91">
        <f t="shared" si="17"/>
        <v>3.9551886792452828</v>
      </c>
      <c r="K171" s="18"/>
      <c r="L171" s="18"/>
      <c r="M171" s="18"/>
      <c r="N171" s="18"/>
      <c r="O171" s="18"/>
      <c r="P171" s="18">
        <v>842</v>
      </c>
      <c r="Q171" s="18">
        <v>0</v>
      </c>
      <c r="R171" s="18"/>
      <c r="S171" s="18">
        <v>0</v>
      </c>
      <c r="T171" s="18"/>
      <c r="U171" s="18"/>
    </row>
    <row r="172" spans="1:21" x14ac:dyDescent="0.25">
      <c r="A172" s="2">
        <v>1917</v>
      </c>
      <c r="B172" s="2">
        <v>955</v>
      </c>
      <c r="C172" s="2">
        <f t="shared" si="16"/>
        <v>25.376000000000001</v>
      </c>
      <c r="D172" s="22">
        <f t="shared" si="12"/>
        <v>11.969811320754717</v>
      </c>
      <c r="E172" s="2">
        <f t="shared" si="13"/>
        <v>12.688000000000001</v>
      </c>
      <c r="F172" s="23">
        <f t="shared" si="14"/>
        <v>5.9849056603773585</v>
      </c>
      <c r="G172" s="93">
        <f t="shared" si="15"/>
        <v>0.45047169811320753</v>
      </c>
      <c r="H172" s="101"/>
      <c r="I172" s="98">
        <v>1917</v>
      </c>
      <c r="J172" s="91">
        <f t="shared" si="17"/>
        <v>4.035849056603773</v>
      </c>
      <c r="K172" s="18"/>
      <c r="L172" s="18"/>
      <c r="M172" s="18"/>
      <c r="N172" s="18"/>
      <c r="O172" s="18"/>
      <c r="P172" s="18">
        <v>891</v>
      </c>
      <c r="Q172" s="18">
        <v>0</v>
      </c>
      <c r="R172" s="18"/>
      <c r="S172" s="18">
        <v>0</v>
      </c>
      <c r="T172" s="18"/>
      <c r="U172" s="18"/>
    </row>
    <row r="173" spans="1:21" x14ac:dyDescent="0.25">
      <c r="A173" s="2">
        <v>1918</v>
      </c>
      <c r="B173" s="2">
        <v>936</v>
      </c>
      <c r="C173" s="2">
        <f t="shared" si="16"/>
        <v>26.312000000000001</v>
      </c>
      <c r="D173" s="22">
        <f t="shared" si="12"/>
        <v>12.41132075471698</v>
      </c>
      <c r="E173" s="2">
        <f t="shared" si="13"/>
        <v>13.156000000000001</v>
      </c>
      <c r="F173" s="23">
        <f t="shared" si="14"/>
        <v>6.2056603773584902</v>
      </c>
      <c r="G173" s="93">
        <f t="shared" si="15"/>
        <v>0.44150943396226416</v>
      </c>
      <c r="H173" s="101"/>
      <c r="I173" s="98">
        <v>1918</v>
      </c>
      <c r="J173" s="91">
        <f t="shared" si="17"/>
        <v>4.1235849056603771</v>
      </c>
      <c r="K173" s="18"/>
      <c r="L173" s="18"/>
      <c r="M173" s="18"/>
      <c r="N173" s="18"/>
      <c r="O173" s="18"/>
      <c r="P173" s="18">
        <v>873</v>
      </c>
      <c r="Q173" s="18">
        <v>0</v>
      </c>
      <c r="R173" s="18"/>
      <c r="S173" s="18">
        <v>0</v>
      </c>
      <c r="T173" s="18"/>
      <c r="U173" s="18"/>
    </row>
    <row r="174" spans="1:21" x14ac:dyDescent="0.25">
      <c r="A174" s="2">
        <v>1919</v>
      </c>
      <c r="B174" s="2">
        <v>806</v>
      </c>
      <c r="C174" s="2">
        <f t="shared" si="16"/>
        <v>27.118000000000002</v>
      </c>
      <c r="D174" s="22">
        <f t="shared" si="12"/>
        <v>12.791509433962265</v>
      </c>
      <c r="E174" s="2">
        <f t="shared" si="13"/>
        <v>13.559000000000001</v>
      </c>
      <c r="F174" s="23">
        <f t="shared" si="14"/>
        <v>6.3957547169811324</v>
      </c>
      <c r="G174" s="93">
        <f t="shared" si="15"/>
        <v>0.38018867924528305</v>
      </c>
      <c r="H174" s="101"/>
      <c r="I174" s="98">
        <v>1919</v>
      </c>
      <c r="J174" s="91">
        <f t="shared" si="17"/>
        <v>4.1334905660377359</v>
      </c>
      <c r="K174" s="18"/>
      <c r="L174" s="18"/>
      <c r="M174" s="18"/>
      <c r="N174" s="18"/>
      <c r="O174" s="18"/>
      <c r="P174" s="18">
        <v>735</v>
      </c>
      <c r="Q174" s="18">
        <v>0</v>
      </c>
      <c r="R174" s="18"/>
      <c r="S174" s="18">
        <v>0</v>
      </c>
      <c r="T174" s="18"/>
      <c r="U174" s="18"/>
    </row>
    <row r="175" spans="1:21" x14ac:dyDescent="0.25">
      <c r="A175" s="2">
        <v>1920</v>
      </c>
      <c r="B175" s="2">
        <v>932</v>
      </c>
      <c r="C175" s="2">
        <f t="shared" si="16"/>
        <v>28.05</v>
      </c>
      <c r="D175" s="22">
        <f t="shared" si="12"/>
        <v>13.231132075471697</v>
      </c>
      <c r="E175" s="2">
        <f t="shared" si="13"/>
        <v>14.025</v>
      </c>
      <c r="F175" s="23">
        <f t="shared" si="14"/>
        <v>6.6155660377358485</v>
      </c>
      <c r="G175" s="93">
        <f t="shared" si="15"/>
        <v>0.43962264150943398</v>
      </c>
      <c r="H175" s="101"/>
      <c r="I175" s="98">
        <v>1920</v>
      </c>
      <c r="J175" s="91">
        <f t="shared" si="17"/>
        <v>4.1867924528301881</v>
      </c>
      <c r="K175" s="18"/>
      <c r="L175" s="18"/>
      <c r="M175" s="18"/>
      <c r="N175" s="18"/>
      <c r="O175" s="18"/>
      <c r="P175" s="18">
        <v>843</v>
      </c>
      <c r="Q175" s="18">
        <v>0</v>
      </c>
      <c r="R175" s="18"/>
      <c r="S175" s="18">
        <v>0</v>
      </c>
      <c r="T175" s="18"/>
      <c r="U175" s="18"/>
    </row>
    <row r="176" spans="1:21" x14ac:dyDescent="0.25">
      <c r="A176" s="2">
        <v>1921</v>
      </c>
      <c r="B176" s="2">
        <v>803</v>
      </c>
      <c r="C176" s="2">
        <f t="shared" si="16"/>
        <v>28.853000000000002</v>
      </c>
      <c r="D176" s="22">
        <f t="shared" si="12"/>
        <v>13.609905660377359</v>
      </c>
      <c r="E176" s="2">
        <f t="shared" si="13"/>
        <v>14.426500000000001</v>
      </c>
      <c r="F176" s="23">
        <f t="shared" si="14"/>
        <v>6.8049528301886797</v>
      </c>
      <c r="G176" s="93">
        <f t="shared" si="15"/>
        <v>0.37877358490566038</v>
      </c>
      <c r="H176" s="101"/>
      <c r="I176" s="98">
        <v>1921</v>
      </c>
      <c r="J176" s="91">
        <f t="shared" si="17"/>
        <v>4.1712264150943401</v>
      </c>
      <c r="K176" s="18"/>
      <c r="L176" s="18"/>
      <c r="M176" s="18"/>
      <c r="N176" s="18"/>
      <c r="O176" s="18"/>
      <c r="P176" s="18">
        <v>709</v>
      </c>
      <c r="Q176" s="18">
        <v>0</v>
      </c>
      <c r="R176" s="18"/>
      <c r="S176" s="18">
        <v>0</v>
      </c>
      <c r="T176" s="18"/>
      <c r="U176" s="18"/>
    </row>
    <row r="177" spans="1:21" x14ac:dyDescent="0.25">
      <c r="A177" s="2">
        <v>1922</v>
      </c>
      <c r="B177" s="2">
        <v>845</v>
      </c>
      <c r="C177" s="2">
        <f t="shared" si="16"/>
        <v>29.698</v>
      </c>
      <c r="D177" s="22">
        <f t="shared" si="12"/>
        <v>14.008490566037736</v>
      </c>
      <c r="E177" s="2">
        <f t="shared" si="13"/>
        <v>14.849</v>
      </c>
      <c r="F177" s="23">
        <f t="shared" si="14"/>
        <v>7.004245283018868</v>
      </c>
      <c r="G177" s="93">
        <f t="shared" si="15"/>
        <v>0.39858490566037735</v>
      </c>
      <c r="H177" s="101"/>
      <c r="I177" s="98">
        <v>1922</v>
      </c>
      <c r="J177" s="91">
        <f t="shared" si="17"/>
        <v>4.155188679245283</v>
      </c>
      <c r="K177" s="18"/>
      <c r="L177" s="18"/>
      <c r="M177" s="18"/>
      <c r="N177" s="18"/>
      <c r="O177" s="18"/>
      <c r="P177" s="18">
        <v>740</v>
      </c>
      <c r="Q177" s="18">
        <v>0</v>
      </c>
      <c r="R177" s="18"/>
      <c r="S177" s="18">
        <v>0</v>
      </c>
      <c r="T177" s="18"/>
      <c r="U177" s="18"/>
    </row>
    <row r="178" spans="1:21" x14ac:dyDescent="0.25">
      <c r="A178" s="2">
        <v>1923</v>
      </c>
      <c r="B178" s="2">
        <v>970</v>
      </c>
      <c r="C178" s="2">
        <f t="shared" si="16"/>
        <v>30.667999999999999</v>
      </c>
      <c r="D178" s="22">
        <f t="shared" si="12"/>
        <v>14.466037735849056</v>
      </c>
      <c r="E178" s="2">
        <f t="shared" si="13"/>
        <v>15.334</v>
      </c>
      <c r="F178" s="23">
        <f t="shared" si="14"/>
        <v>7.2330188679245282</v>
      </c>
      <c r="G178" s="93">
        <f t="shared" si="15"/>
        <v>0.45754716981132076</v>
      </c>
      <c r="H178" s="101"/>
      <c r="I178" s="98">
        <v>1923</v>
      </c>
      <c r="J178" s="91">
        <f t="shared" si="17"/>
        <v>4.1679245283018869</v>
      </c>
      <c r="K178" s="18"/>
      <c r="L178" s="18"/>
      <c r="M178" s="18"/>
      <c r="N178" s="18"/>
      <c r="O178" s="18"/>
      <c r="P178" s="18">
        <v>845</v>
      </c>
      <c r="Q178" s="18">
        <v>0</v>
      </c>
      <c r="R178" s="18"/>
      <c r="S178" s="18">
        <v>0</v>
      </c>
      <c r="T178" s="18"/>
      <c r="U178" s="18"/>
    </row>
    <row r="179" spans="1:21" x14ac:dyDescent="0.25">
      <c r="A179" s="2">
        <v>1924</v>
      </c>
      <c r="B179" s="2">
        <v>963</v>
      </c>
      <c r="C179" s="2">
        <f t="shared" si="16"/>
        <v>31.631</v>
      </c>
      <c r="D179" s="22">
        <f t="shared" si="12"/>
        <v>14.920283018867924</v>
      </c>
      <c r="E179" s="2">
        <f t="shared" si="13"/>
        <v>15.8155</v>
      </c>
      <c r="F179" s="23">
        <f t="shared" si="14"/>
        <v>7.4601415094339618</v>
      </c>
      <c r="G179" s="93">
        <f t="shared" si="15"/>
        <v>0.45424528301886791</v>
      </c>
      <c r="H179" s="101"/>
      <c r="I179" s="98">
        <v>1924</v>
      </c>
      <c r="J179" s="91">
        <f t="shared" si="17"/>
        <v>4.2212264150943399</v>
      </c>
      <c r="K179" s="18"/>
      <c r="L179" s="18"/>
      <c r="M179" s="18"/>
      <c r="N179" s="18"/>
      <c r="O179" s="18"/>
      <c r="P179" s="18">
        <v>836</v>
      </c>
      <c r="Q179" s="18">
        <v>0</v>
      </c>
      <c r="R179" s="18"/>
      <c r="S179" s="18">
        <v>0</v>
      </c>
      <c r="T179" s="18"/>
      <c r="U179" s="18"/>
    </row>
    <row r="180" spans="1:21" x14ac:dyDescent="0.25">
      <c r="A180" s="2">
        <v>1925</v>
      </c>
      <c r="B180" s="2">
        <v>975</v>
      </c>
      <c r="C180" s="2">
        <f t="shared" si="16"/>
        <v>32.606000000000002</v>
      </c>
      <c r="D180" s="22">
        <f t="shared" si="12"/>
        <v>15.380188679245283</v>
      </c>
      <c r="E180" s="2">
        <f t="shared" si="13"/>
        <v>16.303000000000001</v>
      </c>
      <c r="F180" s="23">
        <f t="shared" si="14"/>
        <v>7.6900943396226413</v>
      </c>
      <c r="G180" s="93">
        <f t="shared" si="15"/>
        <v>0.45990566037735847</v>
      </c>
      <c r="H180" s="101"/>
      <c r="I180" s="98">
        <v>1925</v>
      </c>
      <c r="J180" s="91">
        <f t="shared" si="17"/>
        <v>4.285849056603773</v>
      </c>
      <c r="K180" s="18"/>
      <c r="L180" s="18"/>
      <c r="M180" s="18"/>
      <c r="N180" s="18"/>
      <c r="O180" s="18"/>
      <c r="P180" s="18">
        <v>842</v>
      </c>
      <c r="Q180" s="18">
        <v>0</v>
      </c>
      <c r="R180" s="18"/>
      <c r="S180" s="18">
        <v>0</v>
      </c>
      <c r="T180" s="18"/>
      <c r="U180" s="18"/>
    </row>
    <row r="181" spans="1:21" x14ac:dyDescent="0.25">
      <c r="A181" s="2">
        <v>1926</v>
      </c>
      <c r="B181" s="2">
        <v>983</v>
      </c>
      <c r="C181" s="2">
        <f t="shared" si="16"/>
        <v>33.588999999999999</v>
      </c>
      <c r="D181" s="22">
        <f t="shared" si="12"/>
        <v>15.843867924528301</v>
      </c>
      <c r="E181" s="2">
        <f t="shared" si="13"/>
        <v>16.794499999999999</v>
      </c>
      <c r="F181" s="23">
        <f t="shared" si="14"/>
        <v>7.9219339622641503</v>
      </c>
      <c r="G181" s="93">
        <f t="shared" si="15"/>
        <v>0.46367924528301885</v>
      </c>
      <c r="H181" s="101"/>
      <c r="I181" s="98">
        <v>1926</v>
      </c>
      <c r="J181" s="91">
        <f t="shared" si="17"/>
        <v>4.3245283018867928</v>
      </c>
      <c r="K181" s="18"/>
      <c r="L181" s="18"/>
      <c r="M181" s="18"/>
      <c r="N181" s="18"/>
      <c r="O181" s="18"/>
      <c r="P181" s="18">
        <v>846</v>
      </c>
      <c r="Q181" s="18">
        <v>0</v>
      </c>
      <c r="R181" s="18"/>
      <c r="S181" s="18">
        <v>0</v>
      </c>
      <c r="T181" s="18"/>
      <c r="U181" s="18"/>
    </row>
    <row r="182" spans="1:21" x14ac:dyDescent="0.25">
      <c r="A182" s="2">
        <v>1927</v>
      </c>
      <c r="B182" s="2">
        <v>1062</v>
      </c>
      <c r="C182" s="2">
        <f t="shared" si="16"/>
        <v>34.650999999999996</v>
      </c>
      <c r="D182" s="22">
        <f t="shared" si="12"/>
        <v>16.344811320754715</v>
      </c>
      <c r="E182" s="2">
        <f t="shared" si="13"/>
        <v>17.325499999999998</v>
      </c>
      <c r="F182" s="23">
        <f t="shared" si="14"/>
        <v>8.1724056603773576</v>
      </c>
      <c r="G182" s="93">
        <f t="shared" si="15"/>
        <v>0.50094339622641515</v>
      </c>
      <c r="H182" s="101"/>
      <c r="I182" s="98">
        <v>1927</v>
      </c>
      <c r="J182" s="91">
        <f t="shared" si="17"/>
        <v>4.375</v>
      </c>
      <c r="K182" s="18"/>
      <c r="L182" s="18"/>
      <c r="M182" s="18"/>
      <c r="N182" s="18"/>
      <c r="O182" s="18"/>
      <c r="P182" s="18">
        <v>905</v>
      </c>
      <c r="Q182" s="18">
        <v>0</v>
      </c>
      <c r="R182" s="18"/>
      <c r="S182" s="18">
        <v>0</v>
      </c>
      <c r="T182" s="18"/>
      <c r="U182" s="18"/>
    </row>
    <row r="183" spans="1:21" x14ac:dyDescent="0.25">
      <c r="A183" s="2">
        <v>1928</v>
      </c>
      <c r="B183" s="2">
        <v>1065</v>
      </c>
      <c r="C183" s="2">
        <f t="shared" si="16"/>
        <v>35.715999999999994</v>
      </c>
      <c r="D183" s="22">
        <f t="shared" si="12"/>
        <v>16.84716981132075</v>
      </c>
      <c r="E183" s="2">
        <f t="shared" si="13"/>
        <v>17.857999999999997</v>
      </c>
      <c r="F183" s="23">
        <f t="shared" si="14"/>
        <v>8.4235849056603751</v>
      </c>
      <c r="G183" s="93">
        <f t="shared" si="15"/>
        <v>0.50235849056603776</v>
      </c>
      <c r="H183" s="101"/>
      <c r="I183" s="98">
        <v>1928</v>
      </c>
      <c r="J183" s="91">
        <f t="shared" si="17"/>
        <v>4.4358490566037734</v>
      </c>
      <c r="K183" s="18"/>
      <c r="L183" s="18"/>
      <c r="M183" s="18"/>
      <c r="N183" s="18"/>
      <c r="O183" s="18"/>
      <c r="P183" s="18">
        <v>890</v>
      </c>
      <c r="Q183" s="18">
        <v>10</v>
      </c>
      <c r="R183" s="18"/>
      <c r="S183" s="18">
        <v>0</v>
      </c>
      <c r="T183" s="18"/>
      <c r="U183" s="18"/>
    </row>
    <row r="184" spans="1:21" x14ac:dyDescent="0.25">
      <c r="A184" s="2">
        <v>1929</v>
      </c>
      <c r="B184" s="2">
        <v>1145</v>
      </c>
      <c r="C184" s="2">
        <f t="shared" si="16"/>
        <v>36.860999999999997</v>
      </c>
      <c r="D184" s="22">
        <f t="shared" si="12"/>
        <v>17.387264150943395</v>
      </c>
      <c r="E184" s="2">
        <f t="shared" si="13"/>
        <v>18.430499999999999</v>
      </c>
      <c r="F184" s="23">
        <f t="shared" si="14"/>
        <v>8.6936320754716974</v>
      </c>
      <c r="G184" s="93">
        <f t="shared" si="15"/>
        <v>0.54009433962264153</v>
      </c>
      <c r="H184" s="101"/>
      <c r="I184" s="98">
        <v>1929</v>
      </c>
      <c r="J184" s="91">
        <f t="shared" si="17"/>
        <v>4.5957547169811326</v>
      </c>
      <c r="K184" s="18"/>
      <c r="L184" s="18"/>
      <c r="M184" s="18"/>
      <c r="N184" s="18"/>
      <c r="O184" s="18"/>
      <c r="P184" s="18">
        <v>947</v>
      </c>
      <c r="Q184" s="18">
        <v>10</v>
      </c>
      <c r="R184" s="18"/>
      <c r="S184" s="18">
        <v>0</v>
      </c>
      <c r="T184" s="18"/>
      <c r="U184" s="18"/>
    </row>
    <row r="185" spans="1:21" x14ac:dyDescent="0.25">
      <c r="A185" s="2">
        <v>1930</v>
      </c>
      <c r="B185" s="2">
        <v>1053</v>
      </c>
      <c r="C185" s="2">
        <f t="shared" si="16"/>
        <v>37.913999999999994</v>
      </c>
      <c r="D185" s="22">
        <f t="shared" si="12"/>
        <v>17.883962264150941</v>
      </c>
      <c r="E185" s="2">
        <f t="shared" si="13"/>
        <v>18.956999999999997</v>
      </c>
      <c r="F185" s="23">
        <f t="shared" si="14"/>
        <v>8.9419811320754707</v>
      </c>
      <c r="G185" s="93">
        <f t="shared" si="15"/>
        <v>0.49669811320754714</v>
      </c>
      <c r="H185" s="101"/>
      <c r="I185" s="98">
        <v>1930</v>
      </c>
      <c r="J185" s="91">
        <f t="shared" si="17"/>
        <v>4.6528301886792445</v>
      </c>
      <c r="K185" s="18"/>
      <c r="L185" s="18"/>
      <c r="M185" s="18"/>
      <c r="N185" s="18"/>
      <c r="O185" s="18"/>
      <c r="P185" s="18">
        <v>862</v>
      </c>
      <c r="Q185" s="18">
        <v>10</v>
      </c>
      <c r="R185" s="18"/>
      <c r="S185" s="18">
        <v>0</v>
      </c>
      <c r="T185" s="18"/>
      <c r="U185" s="18"/>
    </row>
    <row r="186" spans="1:21" x14ac:dyDescent="0.25">
      <c r="A186" s="2">
        <v>1931</v>
      </c>
      <c r="B186" s="2">
        <v>940</v>
      </c>
      <c r="C186" s="2">
        <f t="shared" si="16"/>
        <v>38.853999999999992</v>
      </c>
      <c r="D186" s="22">
        <f t="shared" si="12"/>
        <v>18.327358490566034</v>
      </c>
      <c r="E186" s="2">
        <f t="shared" si="13"/>
        <v>19.426999999999996</v>
      </c>
      <c r="F186" s="23">
        <f t="shared" si="14"/>
        <v>9.1636792452830171</v>
      </c>
      <c r="G186" s="93">
        <f t="shared" si="15"/>
        <v>0.44339622641509435</v>
      </c>
      <c r="H186" s="101"/>
      <c r="I186" s="98">
        <v>1931</v>
      </c>
      <c r="J186" s="91">
        <f t="shared" si="17"/>
        <v>4.7174528301886793</v>
      </c>
      <c r="K186" s="18"/>
      <c r="L186" s="18"/>
      <c r="M186" s="18"/>
      <c r="N186" s="18"/>
      <c r="O186" s="18"/>
      <c r="P186" s="18">
        <v>759</v>
      </c>
      <c r="Q186" s="18">
        <v>8</v>
      </c>
      <c r="R186" s="18"/>
      <c r="S186" s="18">
        <v>0</v>
      </c>
      <c r="T186" s="18"/>
      <c r="U186" s="18"/>
    </row>
    <row r="187" spans="1:21" x14ac:dyDescent="0.25">
      <c r="A187" s="2">
        <v>1932</v>
      </c>
      <c r="B187" s="2">
        <v>847</v>
      </c>
      <c r="C187" s="2">
        <f t="shared" si="16"/>
        <v>39.700999999999993</v>
      </c>
      <c r="D187" s="22">
        <f t="shared" si="12"/>
        <v>18.726886792452827</v>
      </c>
      <c r="E187" s="2">
        <f t="shared" si="13"/>
        <v>19.850499999999997</v>
      </c>
      <c r="F187" s="23">
        <f t="shared" si="14"/>
        <v>9.3634433962264136</v>
      </c>
      <c r="G187" s="93">
        <f t="shared" si="15"/>
        <v>0.39952830188679245</v>
      </c>
      <c r="H187" s="101"/>
      <c r="I187" s="98">
        <v>1932</v>
      </c>
      <c r="J187" s="91">
        <f t="shared" si="17"/>
        <v>4.718396226415094</v>
      </c>
      <c r="K187" s="18"/>
      <c r="L187" s="18"/>
      <c r="M187" s="18"/>
      <c r="N187" s="18"/>
      <c r="O187" s="18"/>
      <c r="P187" s="18">
        <v>675</v>
      </c>
      <c r="Q187" s="18">
        <v>7</v>
      </c>
      <c r="R187" s="18"/>
      <c r="S187" s="18">
        <v>0</v>
      </c>
      <c r="T187" s="18"/>
      <c r="U187" s="18"/>
    </row>
    <row r="188" spans="1:21" x14ac:dyDescent="0.25">
      <c r="A188" s="2">
        <v>1933</v>
      </c>
      <c r="B188" s="2">
        <v>893</v>
      </c>
      <c r="C188" s="2">
        <f t="shared" si="16"/>
        <v>40.593999999999994</v>
      </c>
      <c r="D188" s="22">
        <f t="shared" si="12"/>
        <v>19.148113207547166</v>
      </c>
      <c r="E188" s="2">
        <f t="shared" si="13"/>
        <v>20.296999999999997</v>
      </c>
      <c r="F188" s="23">
        <f t="shared" si="14"/>
        <v>9.5740566037735828</v>
      </c>
      <c r="G188" s="93">
        <f t="shared" si="15"/>
        <v>0.42122641509433961</v>
      </c>
      <c r="H188" s="101"/>
      <c r="I188" s="98">
        <v>1933</v>
      </c>
      <c r="J188" s="91">
        <f t="shared" si="17"/>
        <v>4.6820754716981128</v>
      </c>
      <c r="K188" s="18"/>
      <c r="L188" s="18"/>
      <c r="M188" s="18"/>
      <c r="N188" s="18"/>
      <c r="O188" s="18"/>
      <c r="P188" s="18">
        <v>708</v>
      </c>
      <c r="Q188" s="18">
        <v>7</v>
      </c>
      <c r="R188" s="18"/>
      <c r="S188" s="18">
        <v>0</v>
      </c>
      <c r="T188" s="18"/>
      <c r="U188" s="18"/>
    </row>
    <row r="189" spans="1:21" x14ac:dyDescent="0.25">
      <c r="A189" s="2">
        <v>1934</v>
      </c>
      <c r="B189" s="2">
        <v>973</v>
      </c>
      <c r="C189" s="2">
        <f t="shared" si="16"/>
        <v>41.566999999999993</v>
      </c>
      <c r="D189" s="22">
        <f t="shared" si="12"/>
        <v>19.60707547169811</v>
      </c>
      <c r="E189" s="2">
        <f t="shared" si="13"/>
        <v>20.783499999999997</v>
      </c>
      <c r="F189" s="23">
        <f t="shared" si="14"/>
        <v>9.803537735849055</v>
      </c>
      <c r="G189" s="93">
        <f t="shared" si="15"/>
        <v>0.45896226415094338</v>
      </c>
      <c r="H189" s="101"/>
      <c r="I189" s="98">
        <v>1934</v>
      </c>
      <c r="J189" s="91">
        <f t="shared" si="17"/>
        <v>4.686792452830189</v>
      </c>
      <c r="K189" s="18"/>
      <c r="L189" s="18"/>
      <c r="M189" s="18"/>
      <c r="N189" s="18"/>
      <c r="O189" s="18"/>
      <c r="P189" s="18">
        <v>775</v>
      </c>
      <c r="Q189" s="18">
        <v>8</v>
      </c>
      <c r="R189" s="18"/>
      <c r="S189" s="18">
        <v>0</v>
      </c>
      <c r="T189" s="18"/>
      <c r="U189" s="18"/>
    </row>
    <row r="190" spans="1:21" x14ac:dyDescent="0.25">
      <c r="A190" s="2">
        <v>1935</v>
      </c>
      <c r="B190" s="2">
        <v>1027</v>
      </c>
      <c r="C190" s="2">
        <f t="shared" si="16"/>
        <v>42.593999999999994</v>
      </c>
      <c r="D190" s="22">
        <f t="shared" si="12"/>
        <v>20.091509433962262</v>
      </c>
      <c r="E190" s="2">
        <f t="shared" si="13"/>
        <v>21.296999999999997</v>
      </c>
      <c r="F190" s="23">
        <f t="shared" si="14"/>
        <v>10.045754716981131</v>
      </c>
      <c r="G190" s="93">
        <f t="shared" si="15"/>
        <v>0.48443396226415092</v>
      </c>
      <c r="H190" s="101"/>
      <c r="I190" s="98">
        <v>1935</v>
      </c>
      <c r="J190" s="91">
        <f t="shared" si="17"/>
        <v>4.711320754716982</v>
      </c>
      <c r="K190" s="18"/>
      <c r="L190" s="18"/>
      <c r="M190" s="18"/>
      <c r="N190" s="18"/>
      <c r="O190" s="18"/>
      <c r="P190" s="18">
        <v>811</v>
      </c>
      <c r="Q190" s="18">
        <v>9</v>
      </c>
      <c r="R190" s="18"/>
      <c r="S190" s="18">
        <v>0</v>
      </c>
      <c r="T190" s="18"/>
      <c r="U190" s="18"/>
    </row>
    <row r="191" spans="1:21" x14ac:dyDescent="0.25">
      <c r="A191" s="2">
        <v>1936</v>
      </c>
      <c r="B191" s="2">
        <v>1130</v>
      </c>
      <c r="C191" s="2">
        <f t="shared" si="16"/>
        <v>43.723999999999997</v>
      </c>
      <c r="D191" s="22">
        <f t="shared" si="12"/>
        <v>20.624528301886791</v>
      </c>
      <c r="E191" s="2">
        <f t="shared" si="13"/>
        <v>21.861999999999998</v>
      </c>
      <c r="F191" s="23">
        <f t="shared" si="14"/>
        <v>10.312264150943395</v>
      </c>
      <c r="G191" s="93">
        <f t="shared" si="15"/>
        <v>0.53301886792452835</v>
      </c>
      <c r="H191" s="101"/>
      <c r="I191" s="98">
        <v>1936</v>
      </c>
      <c r="J191" s="91">
        <f t="shared" si="17"/>
        <v>4.7806603773584904</v>
      </c>
      <c r="K191" s="18"/>
      <c r="L191" s="18"/>
      <c r="M191" s="18"/>
      <c r="N191" s="18"/>
      <c r="O191" s="18"/>
      <c r="P191" s="18">
        <v>893</v>
      </c>
      <c r="Q191" s="18">
        <v>11</v>
      </c>
      <c r="R191" s="18"/>
      <c r="S191" s="18">
        <v>0</v>
      </c>
      <c r="T191" s="18"/>
      <c r="U191" s="18"/>
    </row>
    <row r="192" spans="1:21" x14ac:dyDescent="0.25">
      <c r="A192" s="2">
        <v>1937</v>
      </c>
      <c r="B192" s="2">
        <v>1209</v>
      </c>
      <c r="C192" s="2">
        <f t="shared" si="16"/>
        <v>44.933</v>
      </c>
      <c r="D192" s="22">
        <f t="shared" si="12"/>
        <v>21.194811320754717</v>
      </c>
      <c r="E192" s="2">
        <f t="shared" si="13"/>
        <v>22.4665</v>
      </c>
      <c r="F192" s="23">
        <f t="shared" si="14"/>
        <v>10.597405660377358</v>
      </c>
      <c r="G192" s="93">
        <f t="shared" si="15"/>
        <v>0.57028301886792454</v>
      </c>
      <c r="H192" s="101"/>
      <c r="I192" s="98">
        <v>1937</v>
      </c>
      <c r="J192" s="91">
        <f t="shared" si="17"/>
        <v>4.8500000000000005</v>
      </c>
      <c r="K192" s="18"/>
      <c r="L192" s="18"/>
      <c r="M192" s="18"/>
      <c r="N192" s="18"/>
      <c r="O192" s="18"/>
      <c r="P192" s="18">
        <v>941</v>
      </c>
      <c r="Q192" s="18">
        <v>11</v>
      </c>
      <c r="R192" s="18"/>
      <c r="S192" s="18">
        <v>0</v>
      </c>
      <c r="T192" s="18"/>
      <c r="U192" s="18"/>
    </row>
    <row r="193" spans="1:21" x14ac:dyDescent="0.25">
      <c r="A193" s="2">
        <v>1938</v>
      </c>
      <c r="B193" s="2">
        <v>1142</v>
      </c>
      <c r="C193" s="2">
        <f t="shared" si="16"/>
        <v>46.075000000000003</v>
      </c>
      <c r="D193" s="22">
        <f t="shared" si="12"/>
        <v>21.733490566037737</v>
      </c>
      <c r="E193" s="2">
        <f t="shared" si="13"/>
        <v>23.037500000000001</v>
      </c>
      <c r="F193" s="23">
        <f t="shared" si="14"/>
        <v>10.866745283018869</v>
      </c>
      <c r="G193" s="93">
        <f t="shared" si="15"/>
        <v>0.53867924528301891</v>
      </c>
      <c r="H193" s="101"/>
      <c r="I193" s="98">
        <v>1938</v>
      </c>
      <c r="J193" s="91">
        <f t="shared" si="17"/>
        <v>4.8863207547169809</v>
      </c>
      <c r="K193" s="18"/>
      <c r="L193" s="18"/>
      <c r="M193" s="18"/>
      <c r="N193" s="18"/>
      <c r="O193" s="18"/>
      <c r="P193" s="18">
        <v>880</v>
      </c>
      <c r="Q193" s="18">
        <v>12</v>
      </c>
      <c r="R193" s="18"/>
      <c r="S193" s="18">
        <v>0</v>
      </c>
      <c r="T193" s="18"/>
      <c r="U193" s="18"/>
    </row>
    <row r="194" spans="1:21" x14ac:dyDescent="0.25">
      <c r="A194" s="2">
        <v>1939</v>
      </c>
      <c r="B194" s="2">
        <v>1192</v>
      </c>
      <c r="C194" s="2">
        <f t="shared" si="16"/>
        <v>47.267000000000003</v>
      </c>
      <c r="D194" s="22">
        <f t="shared" si="12"/>
        <v>22.295754716981133</v>
      </c>
      <c r="E194" s="2">
        <f t="shared" si="13"/>
        <v>23.633500000000002</v>
      </c>
      <c r="F194" s="23">
        <f t="shared" si="14"/>
        <v>11.147877358490566</v>
      </c>
      <c r="G194" s="93">
        <f t="shared" si="15"/>
        <v>0.56226415094339621</v>
      </c>
      <c r="H194" s="101"/>
      <c r="I194" s="98">
        <v>1939</v>
      </c>
      <c r="J194" s="91">
        <f t="shared" si="17"/>
        <v>4.9084905660377363</v>
      </c>
      <c r="K194" s="18"/>
      <c r="L194" s="18"/>
      <c r="M194" s="18"/>
      <c r="N194" s="18"/>
      <c r="O194" s="18"/>
      <c r="P194" s="18">
        <v>918</v>
      </c>
      <c r="Q194" s="18">
        <v>13</v>
      </c>
      <c r="R194" s="18"/>
      <c r="S194" s="18">
        <v>0</v>
      </c>
      <c r="T194" s="18"/>
      <c r="U194" s="18"/>
    </row>
    <row r="195" spans="1:21" x14ac:dyDescent="0.25">
      <c r="A195" s="2">
        <v>1940</v>
      </c>
      <c r="B195" s="2">
        <v>1299</v>
      </c>
      <c r="C195" s="2">
        <f t="shared" si="16"/>
        <v>48.566000000000003</v>
      </c>
      <c r="D195" s="22">
        <f t="shared" si="12"/>
        <v>22.908490566037734</v>
      </c>
      <c r="E195" s="2">
        <f t="shared" si="13"/>
        <v>24.283000000000001</v>
      </c>
      <c r="F195" s="23">
        <f t="shared" si="14"/>
        <v>11.454245283018867</v>
      </c>
      <c r="G195" s="93">
        <f t="shared" si="15"/>
        <v>0.61273584905660372</v>
      </c>
      <c r="H195" s="101"/>
      <c r="I195" s="98">
        <v>1940</v>
      </c>
      <c r="J195" s="91">
        <f t="shared" si="17"/>
        <v>5.0245283018867921</v>
      </c>
      <c r="K195" s="18"/>
      <c r="L195" s="18"/>
      <c r="M195" s="18"/>
      <c r="N195" s="18"/>
      <c r="O195" s="18"/>
      <c r="P195" s="18">
        <v>1017</v>
      </c>
      <c r="Q195" s="18">
        <v>11</v>
      </c>
      <c r="R195" s="18"/>
      <c r="S195" s="18">
        <v>0</v>
      </c>
      <c r="T195" s="18"/>
      <c r="U195" s="18"/>
    </row>
    <row r="196" spans="1:21" x14ac:dyDescent="0.25">
      <c r="A196" s="2">
        <v>1941</v>
      </c>
      <c r="B196" s="2">
        <v>1334</v>
      </c>
      <c r="C196" s="2">
        <f t="shared" si="16"/>
        <v>49.900000000000006</v>
      </c>
      <c r="D196" s="22">
        <f t="shared" si="12"/>
        <v>23.537735849056606</v>
      </c>
      <c r="E196" s="2">
        <f t="shared" si="13"/>
        <v>24.950000000000003</v>
      </c>
      <c r="F196" s="23">
        <f t="shared" si="14"/>
        <v>11.768867924528303</v>
      </c>
      <c r="G196" s="93">
        <f t="shared" si="15"/>
        <v>0.62924528301886795</v>
      </c>
      <c r="H196" s="101"/>
      <c r="I196" s="98">
        <v>1941</v>
      </c>
      <c r="J196" s="91">
        <f t="shared" si="17"/>
        <v>5.2103773584905664</v>
      </c>
      <c r="K196" s="18"/>
      <c r="L196" s="18"/>
      <c r="M196" s="18"/>
      <c r="N196" s="18"/>
      <c r="O196" s="18"/>
      <c r="P196" s="18">
        <v>1043</v>
      </c>
      <c r="Q196" s="18">
        <v>12</v>
      </c>
      <c r="R196" s="18"/>
      <c r="S196" s="18">
        <v>0</v>
      </c>
      <c r="T196" s="18"/>
      <c r="U196" s="18"/>
    </row>
    <row r="197" spans="1:21" x14ac:dyDescent="0.25">
      <c r="A197" s="2">
        <v>1942</v>
      </c>
      <c r="B197" s="2">
        <v>1342</v>
      </c>
      <c r="C197" s="2">
        <f t="shared" si="16"/>
        <v>51.242000000000004</v>
      </c>
      <c r="D197" s="22">
        <f t="shared" si="12"/>
        <v>24.170754716981133</v>
      </c>
      <c r="E197" s="2">
        <f t="shared" si="13"/>
        <v>25.621000000000002</v>
      </c>
      <c r="F197" s="23">
        <f t="shared" si="14"/>
        <v>12.085377358490566</v>
      </c>
      <c r="G197" s="93">
        <f t="shared" si="15"/>
        <v>0.63301886792452833</v>
      </c>
      <c r="H197" s="101"/>
      <c r="I197" s="98">
        <v>1942</v>
      </c>
      <c r="J197" s="91">
        <f t="shared" si="17"/>
        <v>5.4438679245283019</v>
      </c>
      <c r="K197" s="18"/>
      <c r="L197" s="18"/>
      <c r="M197" s="18"/>
      <c r="N197" s="18"/>
      <c r="O197" s="18"/>
      <c r="P197" s="18">
        <v>1063</v>
      </c>
      <c r="Q197" s="18">
        <v>11</v>
      </c>
      <c r="R197" s="18"/>
      <c r="S197" s="18">
        <v>0</v>
      </c>
      <c r="T197" s="18"/>
      <c r="U197" s="18"/>
    </row>
    <row r="198" spans="1:21" x14ac:dyDescent="0.25">
      <c r="A198" s="2">
        <v>1943</v>
      </c>
      <c r="B198" s="2">
        <v>1391</v>
      </c>
      <c r="C198" s="2">
        <f t="shared" si="16"/>
        <v>52.633000000000003</v>
      </c>
      <c r="D198" s="22">
        <f t="shared" si="12"/>
        <v>24.826886792452829</v>
      </c>
      <c r="E198" s="2">
        <f t="shared" si="13"/>
        <v>26.316500000000001</v>
      </c>
      <c r="F198" s="23">
        <f t="shared" si="14"/>
        <v>12.413443396226414</v>
      </c>
      <c r="G198" s="93">
        <f t="shared" si="15"/>
        <v>0.65613207547169816</v>
      </c>
      <c r="H198" s="101"/>
      <c r="I198" s="98">
        <v>1943</v>
      </c>
      <c r="J198" s="91">
        <f t="shared" si="17"/>
        <v>5.6787735849056613</v>
      </c>
      <c r="K198" s="18"/>
      <c r="L198" s="18"/>
      <c r="M198" s="18"/>
      <c r="N198" s="18"/>
      <c r="O198" s="18"/>
      <c r="P198" s="18">
        <v>1092</v>
      </c>
      <c r="Q198" s="18">
        <v>10</v>
      </c>
      <c r="R198" s="18"/>
      <c r="S198" s="18">
        <v>0</v>
      </c>
      <c r="T198" s="18"/>
      <c r="U198" s="18"/>
    </row>
    <row r="199" spans="1:21" x14ac:dyDescent="0.25">
      <c r="A199" s="2">
        <v>1944</v>
      </c>
      <c r="B199" s="2">
        <v>1383</v>
      </c>
      <c r="C199" s="2">
        <f t="shared" si="16"/>
        <v>54.016000000000005</v>
      </c>
      <c r="D199" s="22">
        <f t="shared" ref="D199:D262" si="18">C199/$G$4</f>
        <v>25.479245283018869</v>
      </c>
      <c r="E199" s="2">
        <f t="shared" ref="E199:E262" si="19">C199/2</f>
        <v>27.008000000000003</v>
      </c>
      <c r="F199" s="23">
        <f t="shared" ref="F199:F262" si="20">E199/$G$4</f>
        <v>12.739622641509435</v>
      </c>
      <c r="G199" s="93">
        <f t="shared" ref="G199:G262" si="21">B199/(1000*$G$4)</f>
        <v>0.65235849056603779</v>
      </c>
      <c r="H199" s="101"/>
      <c r="I199" s="98">
        <v>1944</v>
      </c>
      <c r="J199" s="91">
        <f t="shared" si="17"/>
        <v>5.872169811320755</v>
      </c>
      <c r="K199" s="18"/>
      <c r="L199" s="18"/>
      <c r="M199" s="18"/>
      <c r="N199" s="18"/>
      <c r="O199" s="18"/>
      <c r="P199" s="18">
        <v>1047</v>
      </c>
      <c r="Q199" s="18">
        <v>7</v>
      </c>
      <c r="R199" s="18"/>
      <c r="S199" s="18">
        <v>0</v>
      </c>
      <c r="T199" s="18"/>
      <c r="U199" s="18"/>
    </row>
    <row r="200" spans="1:21" x14ac:dyDescent="0.25">
      <c r="A200" s="2">
        <v>1945</v>
      </c>
      <c r="B200" s="2">
        <v>1160</v>
      </c>
      <c r="C200" s="2">
        <f t="shared" ref="C200:C263" si="22">C199+B200/1000</f>
        <v>55.176000000000002</v>
      </c>
      <c r="D200" s="22">
        <f t="shared" si="18"/>
        <v>26.026415094339622</v>
      </c>
      <c r="E200" s="2">
        <f t="shared" si="19"/>
        <v>27.588000000000001</v>
      </c>
      <c r="F200" s="23">
        <f t="shared" si="20"/>
        <v>13.013207547169811</v>
      </c>
      <c r="G200" s="93">
        <f t="shared" si="21"/>
        <v>0.54716981132075471</v>
      </c>
      <c r="H200" s="101"/>
      <c r="I200" s="98">
        <v>1945</v>
      </c>
      <c r="J200" s="91">
        <f t="shared" si="17"/>
        <v>5.9349056603773596</v>
      </c>
      <c r="K200" s="18"/>
      <c r="L200" s="18"/>
      <c r="M200" s="18"/>
      <c r="N200" s="18"/>
      <c r="O200" s="18"/>
      <c r="P200" s="18">
        <v>820</v>
      </c>
      <c r="Q200" s="18">
        <v>7</v>
      </c>
      <c r="R200" s="18"/>
      <c r="S200" s="18">
        <v>0</v>
      </c>
      <c r="T200" s="18"/>
      <c r="U200" s="18"/>
    </row>
    <row r="201" spans="1:21" x14ac:dyDescent="0.25">
      <c r="A201" s="2">
        <v>1946</v>
      </c>
      <c r="B201" s="2">
        <v>1238</v>
      </c>
      <c r="C201" s="2">
        <f t="shared" si="22"/>
        <v>56.414000000000001</v>
      </c>
      <c r="D201" s="22">
        <f t="shared" si="18"/>
        <v>26.610377358490567</v>
      </c>
      <c r="E201" s="2">
        <f t="shared" si="19"/>
        <v>28.207000000000001</v>
      </c>
      <c r="F201" s="23">
        <f t="shared" si="20"/>
        <v>13.305188679245283</v>
      </c>
      <c r="G201" s="93">
        <f t="shared" si="21"/>
        <v>0.58396226415094343</v>
      </c>
      <c r="H201" s="101"/>
      <c r="I201" s="98">
        <v>1946</v>
      </c>
      <c r="J201" s="91">
        <f t="shared" si="17"/>
        <v>5.9858490566037741</v>
      </c>
      <c r="K201" s="18"/>
      <c r="L201" s="18"/>
      <c r="M201" s="18"/>
      <c r="N201" s="18"/>
      <c r="O201" s="18"/>
      <c r="P201" s="18">
        <v>875</v>
      </c>
      <c r="Q201" s="18">
        <v>10</v>
      </c>
      <c r="R201" s="18"/>
      <c r="S201" s="18">
        <v>0</v>
      </c>
      <c r="T201" s="18"/>
      <c r="U201" s="18"/>
    </row>
    <row r="202" spans="1:21" x14ac:dyDescent="0.25">
      <c r="A202" s="2">
        <v>1947</v>
      </c>
      <c r="B202" s="2">
        <v>1392</v>
      </c>
      <c r="C202" s="2">
        <f t="shared" si="22"/>
        <v>57.806000000000004</v>
      </c>
      <c r="D202" s="22">
        <f t="shared" si="18"/>
        <v>27.266981132075472</v>
      </c>
      <c r="E202" s="2">
        <f t="shared" si="19"/>
        <v>28.903000000000002</v>
      </c>
      <c r="F202" s="23">
        <f t="shared" si="20"/>
        <v>13.633490566037736</v>
      </c>
      <c r="G202" s="93">
        <f t="shared" si="21"/>
        <v>0.65660377358490563</v>
      </c>
      <c r="H202" s="101"/>
      <c r="I202" s="98">
        <v>1947</v>
      </c>
      <c r="J202" s="91">
        <f t="shared" si="17"/>
        <v>6.0721698113207552</v>
      </c>
      <c r="K202" s="18"/>
      <c r="L202" s="18"/>
      <c r="M202" s="18"/>
      <c r="N202" s="18"/>
      <c r="O202" s="18"/>
      <c r="P202" s="18">
        <v>992</v>
      </c>
      <c r="Q202" s="18">
        <v>12</v>
      </c>
      <c r="R202" s="18"/>
      <c r="S202" s="18">
        <v>0</v>
      </c>
      <c r="T202" s="18"/>
      <c r="U202" s="18"/>
    </row>
    <row r="203" spans="1:21" ht="24" thickBot="1" x14ac:dyDescent="0.5">
      <c r="A203" s="2">
        <v>1948</v>
      </c>
      <c r="B203" s="2">
        <v>1469</v>
      </c>
      <c r="C203" s="2">
        <f t="shared" si="22"/>
        <v>59.275000000000006</v>
      </c>
      <c r="D203" s="22">
        <f t="shared" si="18"/>
        <v>27.959905660377359</v>
      </c>
      <c r="E203" s="2">
        <f t="shared" si="19"/>
        <v>29.637500000000003</v>
      </c>
      <c r="F203" s="23">
        <f t="shared" si="20"/>
        <v>13.97995283018868</v>
      </c>
      <c r="G203" s="93">
        <f t="shared" si="21"/>
        <v>0.69292452830188678</v>
      </c>
      <c r="H203" s="101"/>
      <c r="I203" s="105">
        <v>1948</v>
      </c>
      <c r="J203" s="91">
        <f t="shared" si="17"/>
        <v>6.2264150943396235</v>
      </c>
      <c r="K203" s="18"/>
      <c r="L203" s="116">
        <v>0.23</v>
      </c>
      <c r="M203" s="104"/>
      <c r="N203" s="18"/>
      <c r="O203" s="18"/>
      <c r="P203" s="18">
        <v>1015</v>
      </c>
      <c r="Q203" s="18">
        <v>14</v>
      </c>
      <c r="R203" s="18"/>
      <c r="S203" s="18">
        <v>0</v>
      </c>
      <c r="T203" s="18"/>
      <c r="U203" s="18"/>
    </row>
    <row r="204" spans="1:21" x14ac:dyDescent="0.25">
      <c r="A204" s="2">
        <v>1949</v>
      </c>
      <c r="B204" s="2">
        <v>1419</v>
      </c>
      <c r="C204" s="2">
        <f t="shared" si="22"/>
        <v>60.694000000000003</v>
      </c>
      <c r="D204" s="22">
        <f t="shared" si="18"/>
        <v>28.629245283018868</v>
      </c>
      <c r="E204" s="2">
        <f t="shared" si="19"/>
        <v>30.347000000000001</v>
      </c>
      <c r="F204" s="23">
        <f t="shared" si="20"/>
        <v>14.314622641509434</v>
      </c>
      <c r="G204" s="93">
        <f t="shared" si="21"/>
        <v>0.66933962264150948</v>
      </c>
      <c r="H204" s="101"/>
      <c r="I204" s="106" t="s">
        <v>113</v>
      </c>
      <c r="J204" s="88" t="s">
        <v>2174</v>
      </c>
      <c r="K204" s="114" t="s">
        <v>2173</v>
      </c>
      <c r="L204" s="103" t="s">
        <v>2172</v>
      </c>
      <c r="M204" s="114" t="s">
        <v>2171</v>
      </c>
      <c r="N204" s="18"/>
      <c r="O204" s="18"/>
      <c r="P204" s="18">
        <v>960</v>
      </c>
      <c r="Q204" s="18">
        <v>16</v>
      </c>
      <c r="R204" s="18"/>
      <c r="S204" s="18">
        <v>0</v>
      </c>
      <c r="T204" s="18"/>
      <c r="U204" s="18"/>
    </row>
    <row r="205" spans="1:21" x14ac:dyDescent="0.25">
      <c r="A205" s="21">
        <v>1950</v>
      </c>
      <c r="B205" s="21">
        <v>1630</v>
      </c>
      <c r="C205" s="21">
        <f t="shared" si="22"/>
        <v>62.324000000000005</v>
      </c>
      <c r="D205" s="81">
        <f t="shared" si="18"/>
        <v>29.398113207547169</v>
      </c>
      <c r="E205" s="21">
        <f t="shared" si="19"/>
        <v>31.162000000000003</v>
      </c>
      <c r="F205" s="82">
        <f t="shared" si="20"/>
        <v>14.699056603773585</v>
      </c>
      <c r="G205" s="94">
        <f t="shared" si="21"/>
        <v>0.76886792452830188</v>
      </c>
      <c r="H205" s="102"/>
      <c r="I205" s="107">
        <v>1950</v>
      </c>
      <c r="J205" s="110">
        <f t="shared" si="17"/>
        <v>6.4896226415094347</v>
      </c>
      <c r="K205" s="119">
        <v>-20</v>
      </c>
      <c r="L205" s="113">
        <f>L$203*D205</f>
        <v>6.7615660377358493</v>
      </c>
      <c r="M205" s="120">
        <v>-20</v>
      </c>
      <c r="N205" s="18"/>
      <c r="O205" s="18"/>
      <c r="P205" s="18">
        <v>1070</v>
      </c>
      <c r="Q205" s="18">
        <v>18</v>
      </c>
      <c r="R205" s="18"/>
      <c r="S205" s="18">
        <v>23</v>
      </c>
      <c r="T205" s="18" t="s">
        <v>17</v>
      </c>
      <c r="U205" s="18"/>
    </row>
    <row r="206" spans="1:21" x14ac:dyDescent="0.25">
      <c r="A206" s="2">
        <v>1951</v>
      </c>
      <c r="B206" s="2">
        <v>1767</v>
      </c>
      <c r="C206" s="2">
        <f t="shared" si="22"/>
        <v>64.091000000000008</v>
      </c>
      <c r="D206" s="22">
        <f t="shared" si="18"/>
        <v>30.231603773584908</v>
      </c>
      <c r="E206" s="2">
        <f t="shared" si="19"/>
        <v>32.045500000000004</v>
      </c>
      <c r="F206" s="23">
        <f t="shared" si="20"/>
        <v>15.115801886792454</v>
      </c>
      <c r="G206" s="93">
        <f t="shared" si="21"/>
        <v>0.83349056603773586</v>
      </c>
      <c r="H206" s="101"/>
      <c r="I206" s="108">
        <v>1951</v>
      </c>
      <c r="J206" s="112">
        <f t="shared" si="17"/>
        <v>6.6938679245283028</v>
      </c>
      <c r="K206" s="115">
        <f>K$205*J206/J$205</f>
        <v>-20.629451955226049</v>
      </c>
      <c r="L206" s="111">
        <f t="shared" ref="L206:L269" si="23">L$203*D206</f>
        <v>6.9532688679245291</v>
      </c>
      <c r="M206" s="117">
        <f>M$205*L206/L$205</f>
        <v>-20.567036775559981</v>
      </c>
      <c r="N206" s="18"/>
      <c r="O206" s="18"/>
      <c r="P206" s="18">
        <v>1129</v>
      </c>
      <c r="Q206" s="18">
        <v>20</v>
      </c>
      <c r="R206" s="18"/>
      <c r="S206" s="18">
        <v>24</v>
      </c>
      <c r="T206" s="18" t="s">
        <v>18</v>
      </c>
      <c r="U206" s="18"/>
    </row>
    <row r="207" spans="1:21" x14ac:dyDescent="0.25">
      <c r="A207" s="83">
        <v>1952</v>
      </c>
      <c r="B207" s="83">
        <v>1795</v>
      </c>
      <c r="C207" s="83">
        <f t="shared" si="22"/>
        <v>65.88600000000001</v>
      </c>
      <c r="D207" s="85">
        <f t="shared" si="18"/>
        <v>31.078301886792456</v>
      </c>
      <c r="E207" s="84">
        <f t="shared" si="19"/>
        <v>32.943000000000005</v>
      </c>
      <c r="F207" s="86">
        <f t="shared" si="20"/>
        <v>15.539150943396228</v>
      </c>
      <c r="G207" s="95">
        <f>B207/(1000*$G$4)</f>
        <v>0.84669811320754718</v>
      </c>
      <c r="H207" s="102"/>
      <c r="I207" s="109">
        <v>1952</v>
      </c>
      <c r="J207" s="112">
        <f t="shared" si="17"/>
        <v>6.9075471698113216</v>
      </c>
      <c r="K207" s="115">
        <f t="shared" ref="K207:K270" si="24">K$205*J207/J$205</f>
        <v>-21.287977903765082</v>
      </c>
      <c r="L207" s="111">
        <f t="shared" si="23"/>
        <v>7.1480094339622653</v>
      </c>
      <c r="M207" s="117">
        <f t="shared" ref="M207:M270" si="25">M$205*L207/L$205</f>
        <v>-21.143058853732111</v>
      </c>
      <c r="N207" s="18"/>
      <c r="O207" s="18"/>
      <c r="P207" s="18">
        <v>1119</v>
      </c>
      <c r="Q207" s="18">
        <v>22</v>
      </c>
      <c r="R207" s="18"/>
      <c r="S207" s="18">
        <v>26</v>
      </c>
      <c r="T207" s="18" t="s">
        <v>18</v>
      </c>
      <c r="U207" s="18"/>
    </row>
    <row r="208" spans="1:21" x14ac:dyDescent="0.25">
      <c r="A208" s="2">
        <v>1953</v>
      </c>
      <c r="B208" s="2">
        <v>1841</v>
      </c>
      <c r="C208" s="2">
        <f t="shared" si="22"/>
        <v>67.727000000000004</v>
      </c>
      <c r="D208" s="22">
        <f t="shared" si="18"/>
        <v>31.946698113207546</v>
      </c>
      <c r="E208" s="2">
        <f t="shared" si="19"/>
        <v>33.863500000000002</v>
      </c>
      <c r="F208" s="23">
        <f t="shared" si="20"/>
        <v>15.973349056603773</v>
      </c>
      <c r="G208" s="93">
        <f t="shared" si="21"/>
        <v>0.86839622641509429</v>
      </c>
      <c r="H208" s="101"/>
      <c r="I208" s="108">
        <v>1953</v>
      </c>
      <c r="J208" s="112">
        <f t="shared" ref="J208:J270" si="26">SUM(G199:G208)</f>
        <v>7.1198113207547173</v>
      </c>
      <c r="K208" s="115">
        <f t="shared" si="24"/>
        <v>-21.942142753307166</v>
      </c>
      <c r="L208" s="111">
        <f t="shared" si="23"/>
        <v>7.3477405660377357</v>
      </c>
      <c r="M208" s="117">
        <f t="shared" si="25"/>
        <v>-21.733842500481355</v>
      </c>
      <c r="N208" s="18"/>
      <c r="O208" s="18"/>
      <c r="P208" s="18">
        <v>1125</v>
      </c>
      <c r="Q208" s="18">
        <v>24</v>
      </c>
      <c r="R208" s="18"/>
      <c r="S208" s="18">
        <v>27</v>
      </c>
      <c r="T208" s="18" t="s">
        <v>18</v>
      </c>
      <c r="U208" s="18"/>
    </row>
    <row r="209" spans="1:21" x14ac:dyDescent="0.25">
      <c r="A209" s="2">
        <v>1954</v>
      </c>
      <c r="B209" s="2">
        <v>1865</v>
      </c>
      <c r="C209" s="2">
        <f t="shared" si="22"/>
        <v>69.591999999999999</v>
      </c>
      <c r="D209" s="22">
        <f t="shared" si="18"/>
        <v>32.826415094339623</v>
      </c>
      <c r="E209" s="2">
        <f t="shared" si="19"/>
        <v>34.795999999999999</v>
      </c>
      <c r="F209" s="23">
        <f t="shared" si="20"/>
        <v>16.413207547169812</v>
      </c>
      <c r="G209" s="93">
        <f t="shared" si="21"/>
        <v>0.87971698113207553</v>
      </c>
      <c r="H209" s="101"/>
      <c r="I209" s="108">
        <v>1954</v>
      </c>
      <c r="J209" s="112">
        <f t="shared" si="26"/>
        <v>7.3471698113207546</v>
      </c>
      <c r="K209" s="115">
        <f t="shared" si="24"/>
        <v>-22.642825992150019</v>
      </c>
      <c r="L209" s="111">
        <f t="shared" si="23"/>
        <v>7.550075471698114</v>
      </c>
      <c r="M209" s="117">
        <f t="shared" si="25"/>
        <v>-22.332327835183879</v>
      </c>
      <c r="N209" s="18"/>
      <c r="O209" s="18"/>
      <c r="P209" s="18">
        <v>1116</v>
      </c>
      <c r="Q209" s="18">
        <v>27</v>
      </c>
      <c r="R209" s="18"/>
      <c r="S209" s="18">
        <v>27</v>
      </c>
      <c r="T209" s="18" t="s">
        <v>18</v>
      </c>
      <c r="U209" s="18"/>
    </row>
    <row r="210" spans="1:21" x14ac:dyDescent="0.25">
      <c r="A210" s="2">
        <v>1955</v>
      </c>
      <c r="B210" s="2">
        <v>2042</v>
      </c>
      <c r="C210" s="2">
        <f t="shared" si="22"/>
        <v>71.634</v>
      </c>
      <c r="D210" s="22">
        <f t="shared" si="18"/>
        <v>33.789622641509432</v>
      </c>
      <c r="E210" s="2">
        <f t="shared" si="19"/>
        <v>35.817</v>
      </c>
      <c r="F210" s="23">
        <f t="shared" si="20"/>
        <v>16.894811320754716</v>
      </c>
      <c r="G210" s="93">
        <f t="shared" si="21"/>
        <v>0.96320754716981127</v>
      </c>
      <c r="H210" s="101"/>
      <c r="I210" s="108">
        <v>1955</v>
      </c>
      <c r="J210" s="112">
        <f t="shared" si="26"/>
        <v>7.7632075471698112</v>
      </c>
      <c r="K210" s="115">
        <f t="shared" si="24"/>
        <v>-23.924989097252507</v>
      </c>
      <c r="L210" s="111">
        <f t="shared" si="23"/>
        <v>7.77161320754717</v>
      </c>
      <c r="M210" s="117">
        <f t="shared" si="25"/>
        <v>-22.987613118541816</v>
      </c>
      <c r="N210" s="18"/>
      <c r="O210" s="18"/>
      <c r="P210" s="18">
        <v>1208</v>
      </c>
      <c r="Q210" s="18">
        <v>30</v>
      </c>
      <c r="R210" s="18"/>
      <c r="S210" s="18">
        <v>31</v>
      </c>
      <c r="T210" s="18" t="s">
        <v>19</v>
      </c>
      <c r="U210" s="18"/>
    </row>
    <row r="211" spans="1:21" x14ac:dyDescent="0.25">
      <c r="A211" s="2">
        <v>1956</v>
      </c>
      <c r="B211" s="2">
        <v>2177</v>
      </c>
      <c r="C211" s="2">
        <f t="shared" si="22"/>
        <v>73.811000000000007</v>
      </c>
      <c r="D211" s="22">
        <f t="shared" si="18"/>
        <v>34.816509433962267</v>
      </c>
      <c r="E211" s="2">
        <f t="shared" si="19"/>
        <v>36.905500000000004</v>
      </c>
      <c r="F211" s="23">
        <f t="shared" si="20"/>
        <v>17.408254716981133</v>
      </c>
      <c r="G211" s="93">
        <f t="shared" si="21"/>
        <v>1.0268867924528302</v>
      </c>
      <c r="H211" s="101"/>
      <c r="I211" s="108">
        <v>1956</v>
      </c>
      <c r="J211" s="112">
        <f t="shared" si="26"/>
        <v>8.2061320754716984</v>
      </c>
      <c r="K211" s="115">
        <f t="shared" si="24"/>
        <v>-25.290013083296991</v>
      </c>
      <c r="L211" s="111">
        <f t="shared" si="23"/>
        <v>8.0077971698113224</v>
      </c>
      <c r="M211" s="117">
        <f t="shared" si="25"/>
        <v>-23.686220396636937</v>
      </c>
      <c r="N211" s="18"/>
      <c r="O211" s="18"/>
      <c r="P211" s="18">
        <v>1273</v>
      </c>
      <c r="Q211" s="18">
        <v>32</v>
      </c>
      <c r="R211" s="18"/>
      <c r="S211" s="18">
        <v>32</v>
      </c>
      <c r="T211" s="18" t="s">
        <v>20</v>
      </c>
      <c r="U211" s="18"/>
    </row>
    <row r="212" spans="1:21" x14ac:dyDescent="0.25">
      <c r="A212" s="2">
        <v>1957</v>
      </c>
      <c r="B212" s="2">
        <v>2270</v>
      </c>
      <c r="C212" s="2">
        <f t="shared" si="22"/>
        <v>76.081000000000003</v>
      </c>
      <c r="D212" s="22">
        <f t="shared" si="18"/>
        <v>35.887264150943395</v>
      </c>
      <c r="E212" s="2">
        <f t="shared" si="19"/>
        <v>38.040500000000002</v>
      </c>
      <c r="F212" s="23">
        <f t="shared" si="20"/>
        <v>17.943632075471697</v>
      </c>
      <c r="G212" s="93">
        <f t="shared" si="21"/>
        <v>1.070754716981132</v>
      </c>
      <c r="H212" s="101"/>
      <c r="I212" s="108">
        <v>1957</v>
      </c>
      <c r="J212" s="112">
        <f t="shared" si="26"/>
        <v>8.6202830188679247</v>
      </c>
      <c r="K212" s="115">
        <f t="shared" si="24"/>
        <v>-26.566361389736876</v>
      </c>
      <c r="L212" s="111">
        <f t="shared" si="23"/>
        <v>8.2540707547169809</v>
      </c>
      <c r="M212" s="117">
        <f t="shared" si="25"/>
        <v>-24.414671715550988</v>
      </c>
      <c r="N212" s="18"/>
      <c r="O212" s="18"/>
      <c r="P212" s="18">
        <v>1309</v>
      </c>
      <c r="Q212" s="18">
        <v>34</v>
      </c>
      <c r="R212" s="18"/>
      <c r="S212" s="18">
        <v>35</v>
      </c>
      <c r="T212" s="18" t="s">
        <v>21</v>
      </c>
      <c r="U212" s="18"/>
    </row>
    <row r="213" spans="1:21" x14ac:dyDescent="0.25">
      <c r="A213" s="2">
        <v>1958</v>
      </c>
      <c r="B213" s="2">
        <v>2330</v>
      </c>
      <c r="C213" s="2">
        <f t="shared" si="22"/>
        <v>78.411000000000001</v>
      </c>
      <c r="D213" s="22">
        <f t="shared" si="18"/>
        <v>36.986320754716978</v>
      </c>
      <c r="E213" s="2">
        <f t="shared" si="19"/>
        <v>39.205500000000001</v>
      </c>
      <c r="F213" s="23">
        <f t="shared" si="20"/>
        <v>18.493160377358489</v>
      </c>
      <c r="G213" s="93">
        <f t="shared" si="21"/>
        <v>1.0990566037735849</v>
      </c>
      <c r="H213" s="101"/>
      <c r="I213" s="108">
        <v>1958</v>
      </c>
      <c r="J213" s="112">
        <f t="shared" si="26"/>
        <v>9.0264150943396224</v>
      </c>
      <c r="K213" s="115">
        <f t="shared" si="24"/>
        <v>-27.817996801860733</v>
      </c>
      <c r="L213" s="111">
        <f t="shared" si="23"/>
        <v>8.5068537735849059</v>
      </c>
      <c r="M213" s="117">
        <f t="shared" si="25"/>
        <v>-25.162377254348247</v>
      </c>
      <c r="N213" s="18"/>
      <c r="O213" s="18"/>
      <c r="P213" s="18">
        <v>1336</v>
      </c>
      <c r="Q213" s="18">
        <v>36</v>
      </c>
      <c r="R213" s="18"/>
      <c r="S213" s="18">
        <v>35</v>
      </c>
      <c r="T213" s="18" t="s">
        <v>22</v>
      </c>
      <c r="U213" s="18"/>
    </row>
    <row r="214" spans="1:21" x14ac:dyDescent="0.25">
      <c r="A214" s="2">
        <v>1959</v>
      </c>
      <c r="B214" s="2">
        <v>2454</v>
      </c>
      <c r="C214" s="2">
        <f t="shared" si="22"/>
        <v>80.864999999999995</v>
      </c>
      <c r="D214" s="22">
        <f t="shared" si="18"/>
        <v>38.143867924528294</v>
      </c>
      <c r="E214" s="2">
        <f t="shared" si="19"/>
        <v>40.432499999999997</v>
      </c>
      <c r="F214" s="23">
        <f t="shared" si="20"/>
        <v>19.071933962264147</v>
      </c>
      <c r="G214" s="93">
        <f t="shared" si="21"/>
        <v>1.1575471698113207</v>
      </c>
      <c r="H214" s="101"/>
      <c r="I214" s="108">
        <v>1959</v>
      </c>
      <c r="J214" s="112">
        <f t="shared" si="26"/>
        <v>9.5146226415094333</v>
      </c>
      <c r="K214" s="115">
        <f t="shared" si="24"/>
        <v>-29.322575955807526</v>
      </c>
      <c r="L214" s="111">
        <f t="shared" si="23"/>
        <v>8.7730896226415087</v>
      </c>
      <c r="M214" s="117">
        <f t="shared" si="25"/>
        <v>-25.949874847570754</v>
      </c>
      <c r="N214" s="18"/>
      <c r="O214" s="18"/>
      <c r="P214" s="18">
        <v>1382</v>
      </c>
      <c r="Q214" s="18">
        <v>40</v>
      </c>
      <c r="R214" s="18"/>
      <c r="S214" s="18">
        <v>36</v>
      </c>
      <c r="T214" s="18" t="s">
        <v>23</v>
      </c>
      <c r="U214" s="18"/>
    </row>
    <row r="215" spans="1:21" x14ac:dyDescent="0.25">
      <c r="A215" s="2">
        <v>1960</v>
      </c>
      <c r="B215" s="2">
        <v>2569</v>
      </c>
      <c r="C215" s="2">
        <f t="shared" si="22"/>
        <v>83.433999999999997</v>
      </c>
      <c r="D215" s="22">
        <f t="shared" si="18"/>
        <v>39.35566037735849</v>
      </c>
      <c r="E215" s="2">
        <f t="shared" si="19"/>
        <v>41.716999999999999</v>
      </c>
      <c r="F215" s="23">
        <f t="shared" si="20"/>
        <v>19.677830188679245</v>
      </c>
      <c r="G215" s="93">
        <f t="shared" si="21"/>
        <v>1.2117924528301887</v>
      </c>
      <c r="H215" s="101"/>
      <c r="I215" s="108">
        <v>1960</v>
      </c>
      <c r="J215" s="112">
        <f t="shared" si="26"/>
        <v>9.9575471698113205</v>
      </c>
      <c r="K215" s="115">
        <f t="shared" si="24"/>
        <v>-30.68759994185201</v>
      </c>
      <c r="L215" s="111">
        <f t="shared" si="23"/>
        <v>9.0518018867924539</v>
      </c>
      <c r="M215" s="117">
        <f t="shared" si="25"/>
        <v>-26.774276362236058</v>
      </c>
      <c r="N215" s="18"/>
      <c r="O215" s="18"/>
      <c r="P215" s="18">
        <v>1410</v>
      </c>
      <c r="Q215" s="18">
        <v>43</v>
      </c>
      <c r="R215" s="18"/>
      <c r="S215" s="18">
        <v>39</v>
      </c>
      <c r="T215" s="18" t="s">
        <v>24</v>
      </c>
      <c r="U215" s="18"/>
    </row>
    <row r="216" spans="1:21" x14ac:dyDescent="0.25">
      <c r="A216" s="2">
        <v>1961</v>
      </c>
      <c r="B216" s="2">
        <v>2580</v>
      </c>
      <c r="C216" s="2">
        <f t="shared" si="22"/>
        <v>86.013999999999996</v>
      </c>
      <c r="D216" s="22">
        <f t="shared" si="18"/>
        <v>40.572641509433957</v>
      </c>
      <c r="E216" s="2">
        <f t="shared" si="19"/>
        <v>43.006999999999998</v>
      </c>
      <c r="F216" s="23">
        <f t="shared" si="20"/>
        <v>20.286320754716979</v>
      </c>
      <c r="G216" s="93">
        <f t="shared" si="21"/>
        <v>1.2169811320754718</v>
      </c>
      <c r="H216" s="101"/>
      <c r="I216" s="108">
        <v>1961</v>
      </c>
      <c r="J216" s="112">
        <f t="shared" si="26"/>
        <v>10.341037735849056</v>
      </c>
      <c r="K216" s="115">
        <f t="shared" si="24"/>
        <v>-31.869457770024709</v>
      </c>
      <c r="L216" s="111">
        <f t="shared" si="23"/>
        <v>9.3317075471698114</v>
      </c>
      <c r="M216" s="117">
        <f t="shared" si="25"/>
        <v>-27.602207817213273</v>
      </c>
      <c r="N216" s="18"/>
      <c r="O216" s="18"/>
      <c r="P216" s="18">
        <v>1349</v>
      </c>
      <c r="Q216" s="18">
        <v>45</v>
      </c>
      <c r="R216" s="18"/>
      <c r="S216" s="18">
        <v>42</v>
      </c>
      <c r="T216" s="18" t="s">
        <v>25</v>
      </c>
      <c r="U216" s="18"/>
    </row>
    <row r="217" spans="1:21" x14ac:dyDescent="0.25">
      <c r="A217" s="2">
        <v>1962</v>
      </c>
      <c r="B217" s="2">
        <v>2686</v>
      </c>
      <c r="C217" s="2">
        <f t="shared" si="22"/>
        <v>88.699999999999989</v>
      </c>
      <c r="D217" s="22">
        <f t="shared" si="18"/>
        <v>41.839622641509429</v>
      </c>
      <c r="E217" s="2">
        <f t="shared" si="19"/>
        <v>44.349999999999994</v>
      </c>
      <c r="F217" s="23">
        <f t="shared" si="20"/>
        <v>20.919811320754715</v>
      </c>
      <c r="G217" s="93">
        <f t="shared" si="21"/>
        <v>1.2669811320754718</v>
      </c>
      <c r="H217" s="101"/>
      <c r="I217" s="108">
        <v>1962</v>
      </c>
      <c r="J217" s="112">
        <f t="shared" si="26"/>
        <v>10.76132075471698</v>
      </c>
      <c r="K217" s="115">
        <f t="shared" si="24"/>
        <v>-33.164704172118029</v>
      </c>
      <c r="L217" s="111">
        <f t="shared" si="23"/>
        <v>9.6231132075471688</v>
      </c>
      <c r="M217" s="117">
        <f t="shared" si="25"/>
        <v>-28.464155060650789</v>
      </c>
      <c r="N217" s="18"/>
      <c r="O217" s="18"/>
      <c r="P217" s="18">
        <v>1351</v>
      </c>
      <c r="Q217" s="18">
        <v>49</v>
      </c>
      <c r="R217" s="18"/>
      <c r="S217" s="18">
        <v>44</v>
      </c>
      <c r="T217" s="18" t="s">
        <v>26</v>
      </c>
      <c r="U217" s="18"/>
    </row>
    <row r="218" spans="1:21" x14ac:dyDescent="0.25">
      <c r="A218" s="2">
        <v>1963</v>
      </c>
      <c r="B218" s="2">
        <v>2833</v>
      </c>
      <c r="C218" s="2">
        <f t="shared" si="22"/>
        <v>91.532999999999987</v>
      </c>
      <c r="D218" s="22">
        <f t="shared" si="18"/>
        <v>43.175943396226408</v>
      </c>
      <c r="E218" s="2">
        <f t="shared" si="19"/>
        <v>45.766499999999994</v>
      </c>
      <c r="F218" s="23">
        <f t="shared" si="20"/>
        <v>21.587971698113204</v>
      </c>
      <c r="G218" s="93">
        <f t="shared" si="21"/>
        <v>1.3363207547169811</v>
      </c>
      <c r="H218" s="101"/>
      <c r="I218" s="108">
        <v>1963</v>
      </c>
      <c r="J218" s="112">
        <f t="shared" si="26"/>
        <v>11.229245283018868</v>
      </c>
      <c r="K218" s="115">
        <f t="shared" si="24"/>
        <v>-34.606774240441922</v>
      </c>
      <c r="L218" s="111">
        <f t="shared" si="23"/>
        <v>9.9304669811320743</v>
      </c>
      <c r="M218" s="117">
        <f t="shared" si="25"/>
        <v>-29.373275142802125</v>
      </c>
      <c r="N218" s="18"/>
      <c r="O218" s="18"/>
      <c r="P218" s="18">
        <v>1396</v>
      </c>
      <c r="Q218" s="18">
        <v>51</v>
      </c>
      <c r="R218" s="18"/>
      <c r="S218" s="18">
        <v>47</v>
      </c>
      <c r="T218" s="18" t="s">
        <v>27</v>
      </c>
      <c r="U218" s="18"/>
    </row>
    <row r="219" spans="1:21" x14ac:dyDescent="0.25">
      <c r="A219" s="2">
        <v>1964</v>
      </c>
      <c r="B219" s="2">
        <v>2995</v>
      </c>
      <c r="C219" s="2">
        <f t="shared" si="22"/>
        <v>94.527999999999992</v>
      </c>
      <c r="D219" s="22">
        <f t="shared" si="18"/>
        <v>44.588679245283011</v>
      </c>
      <c r="E219" s="2">
        <f t="shared" si="19"/>
        <v>47.263999999999996</v>
      </c>
      <c r="F219" s="23">
        <f t="shared" si="20"/>
        <v>22.294339622641505</v>
      </c>
      <c r="G219" s="93">
        <f t="shared" si="21"/>
        <v>1.4127358490566038</v>
      </c>
      <c r="H219" s="101"/>
      <c r="I219" s="108">
        <v>1964</v>
      </c>
      <c r="J219" s="112">
        <f t="shared" si="26"/>
        <v>11.762264150943397</v>
      </c>
      <c r="K219" s="115">
        <f t="shared" si="24"/>
        <v>-36.249454862625377</v>
      </c>
      <c r="L219" s="111">
        <f t="shared" si="23"/>
        <v>10.255396226415092</v>
      </c>
      <c r="M219" s="117">
        <f t="shared" si="25"/>
        <v>-30.33438161863808</v>
      </c>
      <c r="N219" s="18"/>
      <c r="O219" s="18"/>
      <c r="P219" s="18">
        <v>1435</v>
      </c>
      <c r="Q219" s="18">
        <v>57</v>
      </c>
      <c r="R219" s="18"/>
      <c r="S219" s="18">
        <v>51</v>
      </c>
      <c r="T219" s="18" t="s">
        <v>28</v>
      </c>
      <c r="U219" s="18"/>
    </row>
    <row r="220" spans="1:21" x14ac:dyDescent="0.25">
      <c r="A220" s="21">
        <v>1965</v>
      </c>
      <c r="B220" s="21">
        <v>3130</v>
      </c>
      <c r="C220" s="21">
        <f t="shared" si="22"/>
        <v>97.657999999999987</v>
      </c>
      <c r="D220" s="81">
        <f t="shared" si="18"/>
        <v>46.065094339622632</v>
      </c>
      <c r="E220" s="21">
        <f t="shared" si="19"/>
        <v>48.828999999999994</v>
      </c>
      <c r="F220" s="82">
        <f t="shared" si="20"/>
        <v>23.032547169811316</v>
      </c>
      <c r="G220" s="96">
        <f t="shared" si="21"/>
        <v>1.4764150943396226</v>
      </c>
      <c r="H220" s="101"/>
      <c r="I220" s="107">
        <v>1965</v>
      </c>
      <c r="J220" s="110">
        <f t="shared" si="26"/>
        <v>12.275471698113208</v>
      </c>
      <c r="K220" s="115">
        <f t="shared" si="24"/>
        <v>-37.831080098851572</v>
      </c>
      <c r="L220" s="113">
        <f t="shared" si="23"/>
        <v>10.594971698113206</v>
      </c>
      <c r="M220" s="118">
        <f t="shared" si="25"/>
        <v>-31.338810089211211</v>
      </c>
      <c r="N220" s="18"/>
      <c r="O220" s="18"/>
      <c r="P220" s="18">
        <v>1460</v>
      </c>
      <c r="Q220" s="18">
        <v>59</v>
      </c>
      <c r="R220" s="18"/>
      <c r="S220" s="18">
        <v>55</v>
      </c>
      <c r="T220" s="18" t="s">
        <v>29</v>
      </c>
      <c r="U220" s="18"/>
    </row>
    <row r="221" spans="1:21" x14ac:dyDescent="0.25">
      <c r="A221" s="2">
        <v>1966</v>
      </c>
      <c r="B221" s="2">
        <v>3288</v>
      </c>
      <c r="C221" s="2">
        <f t="shared" si="22"/>
        <v>100.94599999999998</v>
      </c>
      <c r="D221" s="22">
        <f t="shared" si="18"/>
        <v>47.616037735849048</v>
      </c>
      <c r="E221" s="2">
        <f t="shared" si="19"/>
        <v>50.472999999999992</v>
      </c>
      <c r="F221" s="23">
        <f t="shared" si="20"/>
        <v>23.808018867924524</v>
      </c>
      <c r="G221" s="93">
        <f t="shared" si="21"/>
        <v>1.5509433962264152</v>
      </c>
      <c r="H221" s="101"/>
      <c r="I221" s="108">
        <v>1966</v>
      </c>
      <c r="J221" s="112">
        <f t="shared" si="26"/>
        <v>12.799528301886795</v>
      </c>
      <c r="K221" s="115">
        <f t="shared" si="24"/>
        <v>-39.446140427387704</v>
      </c>
      <c r="L221" s="111">
        <f t="shared" si="23"/>
        <v>10.951688679245281</v>
      </c>
      <c r="M221" s="117">
        <f t="shared" si="25"/>
        <v>-32.39394133881008</v>
      </c>
      <c r="N221" s="18"/>
      <c r="O221" s="18"/>
      <c r="P221" s="18">
        <v>1478</v>
      </c>
      <c r="Q221" s="18">
        <v>63</v>
      </c>
      <c r="R221" s="18"/>
      <c r="S221" s="18">
        <v>60</v>
      </c>
      <c r="T221" s="18" t="s">
        <v>30</v>
      </c>
      <c r="U221" s="18"/>
    </row>
    <row r="222" spans="1:21" x14ac:dyDescent="0.25">
      <c r="A222" s="2">
        <v>1967</v>
      </c>
      <c r="B222" s="2">
        <v>3393</v>
      </c>
      <c r="C222" s="2">
        <f t="shared" si="22"/>
        <v>104.33899999999998</v>
      </c>
      <c r="D222" s="22">
        <f t="shared" si="18"/>
        <v>49.216509433962251</v>
      </c>
      <c r="E222" s="2">
        <f t="shared" si="19"/>
        <v>52.169499999999992</v>
      </c>
      <c r="F222" s="23">
        <f t="shared" si="20"/>
        <v>24.608254716981126</v>
      </c>
      <c r="G222" s="93">
        <f t="shared" si="21"/>
        <v>1.6004716981132074</v>
      </c>
      <c r="H222" s="101"/>
      <c r="I222" s="108">
        <v>1967</v>
      </c>
      <c r="J222" s="112">
        <f t="shared" si="26"/>
        <v>13.329245283018867</v>
      </c>
      <c r="K222" s="115">
        <f t="shared" si="24"/>
        <v>-41.078645151911608</v>
      </c>
      <c r="L222" s="111">
        <f t="shared" si="23"/>
        <v>11.319797169811318</v>
      </c>
      <c r="M222" s="117">
        <f t="shared" si="25"/>
        <v>-33.482767473204532</v>
      </c>
      <c r="N222" s="18"/>
      <c r="O222" s="18"/>
      <c r="P222" s="18">
        <v>1448</v>
      </c>
      <c r="Q222" s="18">
        <v>65</v>
      </c>
      <c r="R222" s="18"/>
      <c r="S222" s="18">
        <v>66</v>
      </c>
      <c r="T222" s="18" t="s">
        <v>31</v>
      </c>
      <c r="U222" s="18"/>
    </row>
    <row r="223" spans="1:21" x14ac:dyDescent="0.25">
      <c r="A223" s="2">
        <v>1968</v>
      </c>
      <c r="B223" s="2">
        <v>3566</v>
      </c>
      <c r="C223" s="2">
        <f t="shared" si="22"/>
        <v>107.90499999999999</v>
      </c>
      <c r="D223" s="22">
        <f t="shared" si="18"/>
        <v>50.898584905660371</v>
      </c>
      <c r="E223" s="2">
        <f t="shared" si="19"/>
        <v>53.952499999999993</v>
      </c>
      <c r="F223" s="23">
        <f t="shared" si="20"/>
        <v>25.449292452830186</v>
      </c>
      <c r="G223" s="93">
        <f t="shared" si="21"/>
        <v>1.6820754716981132</v>
      </c>
      <c r="H223" s="101"/>
      <c r="I223" s="108">
        <v>1968</v>
      </c>
      <c r="J223" s="112">
        <f t="shared" si="26"/>
        <v>13.912264150943397</v>
      </c>
      <c r="K223" s="115">
        <f t="shared" si="24"/>
        <v>-42.875417938653875</v>
      </c>
      <c r="L223" s="111">
        <f t="shared" si="23"/>
        <v>11.706674528301885</v>
      </c>
      <c r="M223" s="117">
        <f t="shared" si="25"/>
        <v>-34.627109941595528</v>
      </c>
      <c r="N223" s="18"/>
      <c r="O223" s="18"/>
      <c r="P223" s="18">
        <v>1448</v>
      </c>
      <c r="Q223" s="18">
        <v>70</v>
      </c>
      <c r="R223" s="18"/>
      <c r="S223" s="18">
        <v>73</v>
      </c>
      <c r="T223" s="18" t="s">
        <v>32</v>
      </c>
      <c r="U223" s="18"/>
    </row>
    <row r="224" spans="1:21" x14ac:dyDescent="0.25">
      <c r="A224" s="2">
        <v>1969</v>
      </c>
      <c r="B224" s="2">
        <v>3780</v>
      </c>
      <c r="C224" s="2">
        <f t="shared" si="22"/>
        <v>111.68499999999999</v>
      </c>
      <c r="D224" s="22">
        <f t="shared" si="18"/>
        <v>52.681603773584897</v>
      </c>
      <c r="E224" s="2">
        <f t="shared" si="19"/>
        <v>55.842499999999994</v>
      </c>
      <c r="F224" s="23">
        <f t="shared" si="20"/>
        <v>26.340801886792448</v>
      </c>
      <c r="G224" s="93">
        <f t="shared" si="21"/>
        <v>1.7830188679245282</v>
      </c>
      <c r="H224" s="101"/>
      <c r="I224" s="108">
        <v>1969</v>
      </c>
      <c r="J224" s="112">
        <f t="shared" si="26"/>
        <v>14.537735849056602</v>
      </c>
      <c r="K224" s="115">
        <f t="shared" si="24"/>
        <v>-44.803023695304539</v>
      </c>
      <c r="L224" s="111">
        <f t="shared" si="23"/>
        <v>12.116768867924527</v>
      </c>
      <c r="M224" s="117">
        <f t="shared" si="25"/>
        <v>-35.840125794236563</v>
      </c>
      <c r="N224" s="18"/>
      <c r="O224" s="18"/>
      <c r="P224" s="18">
        <v>1486</v>
      </c>
      <c r="Q224" s="18">
        <v>74</v>
      </c>
      <c r="R224" s="18"/>
      <c r="S224" s="18">
        <v>80</v>
      </c>
      <c r="T224" s="18" t="s">
        <v>33</v>
      </c>
      <c r="U224" s="18"/>
    </row>
    <row r="225" spans="1:21" x14ac:dyDescent="0.25">
      <c r="A225" s="2">
        <v>1970</v>
      </c>
      <c r="B225" s="2">
        <v>4053</v>
      </c>
      <c r="C225" s="2">
        <f t="shared" si="22"/>
        <v>115.73799999999999</v>
      </c>
      <c r="D225" s="22">
        <f t="shared" si="18"/>
        <v>54.593396226415088</v>
      </c>
      <c r="E225" s="2">
        <f t="shared" si="19"/>
        <v>57.868999999999993</v>
      </c>
      <c r="F225" s="23">
        <f t="shared" si="20"/>
        <v>27.296698113207544</v>
      </c>
      <c r="G225" s="93">
        <f t="shared" si="21"/>
        <v>1.9117924528301886</v>
      </c>
      <c r="H225" s="101"/>
      <c r="I225" s="108">
        <v>1970</v>
      </c>
      <c r="J225" s="112">
        <f t="shared" si="26"/>
        <v>15.237735849056602</v>
      </c>
      <c r="K225" s="115">
        <f t="shared" si="24"/>
        <v>-46.96031399912777</v>
      </c>
      <c r="L225" s="111">
        <f t="shared" si="23"/>
        <v>12.55648113207547</v>
      </c>
      <c r="M225" s="117">
        <f t="shared" si="25"/>
        <v>-37.140748347346118</v>
      </c>
      <c r="N225" s="18"/>
      <c r="O225" s="18"/>
      <c r="P225" s="18">
        <v>1556</v>
      </c>
      <c r="Q225" s="18">
        <v>78</v>
      </c>
      <c r="R225" s="18"/>
      <c r="S225" s="18">
        <v>87</v>
      </c>
      <c r="T225" s="18" t="s">
        <v>34</v>
      </c>
      <c r="U225" s="18"/>
    </row>
    <row r="226" spans="1:21" x14ac:dyDescent="0.25">
      <c r="A226" s="2">
        <v>1971</v>
      </c>
      <c r="B226" s="2">
        <v>4208</v>
      </c>
      <c r="C226" s="2">
        <f t="shared" si="22"/>
        <v>119.94599999999998</v>
      </c>
      <c r="D226" s="22">
        <f t="shared" si="18"/>
        <v>56.578301886792445</v>
      </c>
      <c r="E226" s="2">
        <f t="shared" si="19"/>
        <v>59.972999999999992</v>
      </c>
      <c r="F226" s="23">
        <f t="shared" si="20"/>
        <v>28.289150943396223</v>
      </c>
      <c r="G226" s="93">
        <f t="shared" si="21"/>
        <v>1.9849056603773585</v>
      </c>
      <c r="H226" s="101"/>
      <c r="I226" s="108">
        <v>1971</v>
      </c>
      <c r="J226" s="112">
        <f t="shared" si="26"/>
        <v>16.005660377358492</v>
      </c>
      <c r="K226" s="115">
        <f t="shared" si="24"/>
        <v>-49.326937054804475</v>
      </c>
      <c r="L226" s="111">
        <f t="shared" si="23"/>
        <v>13.013009433962264</v>
      </c>
      <c r="M226" s="117">
        <f t="shared" si="25"/>
        <v>-38.491110968487263</v>
      </c>
      <c r="N226" s="18"/>
      <c r="O226" s="18"/>
      <c r="P226" s="18">
        <v>1559</v>
      </c>
      <c r="Q226" s="18">
        <v>84</v>
      </c>
      <c r="R226" s="18"/>
      <c r="S226" s="18">
        <v>88</v>
      </c>
      <c r="T226" s="18" t="s">
        <v>35</v>
      </c>
      <c r="U226" s="18"/>
    </row>
    <row r="227" spans="1:21" x14ac:dyDescent="0.25">
      <c r="A227" s="2">
        <v>1972</v>
      </c>
      <c r="B227" s="2">
        <v>4376</v>
      </c>
      <c r="C227" s="2">
        <f t="shared" si="22"/>
        <v>124.32199999999999</v>
      </c>
      <c r="D227" s="22">
        <f t="shared" si="18"/>
        <v>58.642452830188674</v>
      </c>
      <c r="E227" s="2">
        <f t="shared" si="19"/>
        <v>62.160999999999994</v>
      </c>
      <c r="F227" s="23">
        <f t="shared" si="20"/>
        <v>29.321226415094337</v>
      </c>
      <c r="G227" s="93">
        <f t="shared" si="21"/>
        <v>2.0641509433962266</v>
      </c>
      <c r="H227" s="101"/>
      <c r="I227" s="108">
        <v>1972</v>
      </c>
      <c r="J227" s="112">
        <f t="shared" si="26"/>
        <v>16.802830188679245</v>
      </c>
      <c r="K227" s="115">
        <f t="shared" si="24"/>
        <v>-51.783689489751417</v>
      </c>
      <c r="L227" s="111">
        <f t="shared" si="23"/>
        <v>13.487764150943395</v>
      </c>
      <c r="M227" s="117">
        <f t="shared" si="25"/>
        <v>-39.895385405301319</v>
      </c>
      <c r="N227" s="18"/>
      <c r="O227" s="18"/>
      <c r="P227" s="18">
        <v>1576</v>
      </c>
      <c r="Q227" s="18">
        <v>89</v>
      </c>
      <c r="R227" s="18"/>
      <c r="S227" s="18">
        <v>95</v>
      </c>
      <c r="T227" s="18" t="s">
        <v>36</v>
      </c>
      <c r="U227" s="18"/>
    </row>
    <row r="228" spans="1:21" x14ac:dyDescent="0.25">
      <c r="A228" s="2">
        <v>1973</v>
      </c>
      <c r="B228" s="2">
        <v>4614</v>
      </c>
      <c r="C228" s="2">
        <f t="shared" si="22"/>
        <v>128.93599999999998</v>
      </c>
      <c r="D228" s="22">
        <f t="shared" si="18"/>
        <v>60.818867924528291</v>
      </c>
      <c r="E228" s="2">
        <f t="shared" si="19"/>
        <v>64.467999999999989</v>
      </c>
      <c r="F228" s="23">
        <f t="shared" si="20"/>
        <v>30.409433962264146</v>
      </c>
      <c r="G228" s="93">
        <f t="shared" si="21"/>
        <v>2.1764150943396228</v>
      </c>
      <c r="H228" s="101"/>
      <c r="I228" s="108">
        <v>1973</v>
      </c>
      <c r="J228" s="112">
        <f t="shared" si="26"/>
        <v>17.642924528301887</v>
      </c>
      <c r="K228" s="115">
        <f t="shared" si="24"/>
        <v>-54.372728594272417</v>
      </c>
      <c r="L228" s="111">
        <f t="shared" si="23"/>
        <v>13.988339622641508</v>
      </c>
      <c r="M228" s="117">
        <f t="shared" si="25"/>
        <v>-41.376034914318716</v>
      </c>
      <c r="N228" s="18"/>
      <c r="O228" s="18"/>
      <c r="P228" s="18">
        <v>1581</v>
      </c>
      <c r="Q228" s="18">
        <v>95</v>
      </c>
      <c r="R228" s="18"/>
      <c r="S228" s="18">
        <v>110</v>
      </c>
      <c r="T228" s="18" t="s">
        <v>37</v>
      </c>
      <c r="U228" s="18"/>
    </row>
    <row r="229" spans="1:21" x14ac:dyDescent="0.25">
      <c r="A229" s="2">
        <v>1974</v>
      </c>
      <c r="B229" s="2">
        <v>4623</v>
      </c>
      <c r="C229" s="2">
        <f t="shared" si="22"/>
        <v>133.55899999999997</v>
      </c>
      <c r="D229" s="22">
        <f t="shared" si="18"/>
        <v>62.999528301886777</v>
      </c>
      <c r="E229" s="2">
        <f t="shared" si="19"/>
        <v>66.779499999999985</v>
      </c>
      <c r="F229" s="23">
        <f t="shared" si="20"/>
        <v>31.499764150943388</v>
      </c>
      <c r="G229" s="93">
        <f t="shared" si="21"/>
        <v>2.1806603773584907</v>
      </c>
      <c r="H229" s="101"/>
      <c r="I229" s="108">
        <v>1974</v>
      </c>
      <c r="J229" s="112">
        <f t="shared" si="26"/>
        <v>18.410849056603773</v>
      </c>
      <c r="K229" s="115">
        <f t="shared" si="24"/>
        <v>-56.739351649949114</v>
      </c>
      <c r="L229" s="111">
        <f t="shared" si="23"/>
        <v>14.48989150943396</v>
      </c>
      <c r="M229" s="117">
        <f t="shared" si="25"/>
        <v>-42.859572556318582</v>
      </c>
      <c r="N229" s="18"/>
      <c r="O229" s="18"/>
      <c r="P229" s="18">
        <v>1579</v>
      </c>
      <c r="Q229" s="18">
        <v>96</v>
      </c>
      <c r="R229" s="18"/>
      <c r="S229" s="18">
        <v>107</v>
      </c>
      <c r="T229" s="18" t="s">
        <v>38</v>
      </c>
      <c r="U229" s="18"/>
    </row>
    <row r="230" spans="1:21" x14ac:dyDescent="0.25">
      <c r="A230" s="2">
        <v>1975</v>
      </c>
      <c r="B230" s="2">
        <v>4596</v>
      </c>
      <c r="C230" s="2">
        <f t="shared" si="22"/>
        <v>138.15499999999997</v>
      </c>
      <c r="D230" s="22">
        <f t="shared" si="18"/>
        <v>65.167452830188665</v>
      </c>
      <c r="E230" s="2">
        <f t="shared" si="19"/>
        <v>69.077499999999986</v>
      </c>
      <c r="F230" s="23">
        <f t="shared" si="20"/>
        <v>32.583726415094333</v>
      </c>
      <c r="G230" s="93">
        <f t="shared" si="21"/>
        <v>2.1679245283018869</v>
      </c>
      <c r="H230" s="101"/>
      <c r="I230" s="108">
        <v>1975</v>
      </c>
      <c r="J230" s="112">
        <f t="shared" si="26"/>
        <v>19.10235849056604</v>
      </c>
      <c r="K230" s="115">
        <f t="shared" si="24"/>
        <v>-58.870475359790674</v>
      </c>
      <c r="L230" s="111">
        <f t="shared" si="23"/>
        <v>14.988514150943393</v>
      </c>
      <c r="M230" s="117">
        <f t="shared" si="25"/>
        <v>-44.334445799371018</v>
      </c>
      <c r="N230" s="18"/>
      <c r="O230" s="18"/>
      <c r="P230" s="18">
        <v>1673</v>
      </c>
      <c r="Q230" s="18">
        <v>95</v>
      </c>
      <c r="R230" s="18"/>
      <c r="S230" s="18">
        <v>92</v>
      </c>
      <c r="T230" s="18" t="s">
        <v>39</v>
      </c>
      <c r="U230" s="18"/>
    </row>
    <row r="231" spans="1:21" x14ac:dyDescent="0.25">
      <c r="A231" s="2">
        <v>1976</v>
      </c>
      <c r="B231" s="2">
        <v>4864</v>
      </c>
      <c r="C231" s="2">
        <f t="shared" si="22"/>
        <v>143.01899999999998</v>
      </c>
      <c r="D231" s="22">
        <f t="shared" si="18"/>
        <v>67.461792452830181</v>
      </c>
      <c r="E231" s="2">
        <f t="shared" si="19"/>
        <v>71.509499999999989</v>
      </c>
      <c r="F231" s="23">
        <f t="shared" si="20"/>
        <v>33.730896226415091</v>
      </c>
      <c r="G231" s="93">
        <f t="shared" si="21"/>
        <v>2.2943396226415094</v>
      </c>
      <c r="H231" s="101"/>
      <c r="I231" s="108">
        <v>1976</v>
      </c>
      <c r="J231" s="112">
        <f t="shared" si="26"/>
        <v>19.845754716981133</v>
      </c>
      <c r="K231" s="115">
        <f t="shared" si="24"/>
        <v>-61.161506032853609</v>
      </c>
      <c r="L231" s="111">
        <f t="shared" si="23"/>
        <v>15.516212264150942</v>
      </c>
      <c r="M231" s="117">
        <f t="shared" si="25"/>
        <v>-45.895321224568384</v>
      </c>
      <c r="N231" s="18"/>
      <c r="O231" s="18"/>
      <c r="P231" s="18" t="s">
        <v>40</v>
      </c>
      <c r="Q231" s="18">
        <v>3</v>
      </c>
      <c r="R231" s="18"/>
      <c r="S231" s="18">
        <v>108</v>
      </c>
      <c r="T231" s="18" t="s">
        <v>37</v>
      </c>
      <c r="U231" s="18"/>
    </row>
    <row r="232" spans="1:21" x14ac:dyDescent="0.25">
      <c r="A232" s="2">
        <v>1977</v>
      </c>
      <c r="B232" s="2">
        <v>5016</v>
      </c>
      <c r="C232" s="2">
        <f t="shared" si="22"/>
        <v>148.03499999999997</v>
      </c>
      <c r="D232" s="22">
        <f t="shared" si="18"/>
        <v>69.827830188679229</v>
      </c>
      <c r="E232" s="2">
        <f t="shared" si="19"/>
        <v>74.017499999999984</v>
      </c>
      <c r="F232" s="23">
        <f t="shared" si="20"/>
        <v>34.913915094339615</v>
      </c>
      <c r="G232" s="93">
        <f t="shared" si="21"/>
        <v>2.3660377358490567</v>
      </c>
      <c r="H232" s="101"/>
      <c r="I232" s="108">
        <v>1977</v>
      </c>
      <c r="J232" s="112">
        <f t="shared" si="26"/>
        <v>20.611320754716985</v>
      </c>
      <c r="K232" s="115">
        <f t="shared" si="24"/>
        <v>-63.520860590202069</v>
      </c>
      <c r="L232" s="111">
        <f t="shared" si="23"/>
        <v>16.060400943396225</v>
      </c>
      <c r="M232" s="117">
        <f t="shared" si="25"/>
        <v>-47.504974006803145</v>
      </c>
      <c r="N232" s="18"/>
      <c r="O232" s="18"/>
      <c r="P232" s="18" t="s">
        <v>41</v>
      </c>
      <c r="Q232" s="18">
        <v>8</v>
      </c>
      <c r="R232" s="18"/>
      <c r="S232" s="18">
        <v>104</v>
      </c>
      <c r="T232" s="18" t="s">
        <v>42</v>
      </c>
      <c r="U232" s="18"/>
    </row>
    <row r="233" spans="1:21" x14ac:dyDescent="0.25">
      <c r="A233" s="2">
        <v>1978</v>
      </c>
      <c r="B233" s="2">
        <v>5074</v>
      </c>
      <c r="C233" s="2">
        <f t="shared" si="22"/>
        <v>153.10899999999998</v>
      </c>
      <c r="D233" s="22">
        <f t="shared" si="18"/>
        <v>72.221226415094321</v>
      </c>
      <c r="E233" s="2">
        <f t="shared" si="19"/>
        <v>76.55449999999999</v>
      </c>
      <c r="F233" s="23">
        <f t="shared" si="20"/>
        <v>36.110613207547161</v>
      </c>
      <c r="G233" s="93">
        <f t="shared" si="21"/>
        <v>2.3933962264150943</v>
      </c>
      <c r="H233" s="101"/>
      <c r="I233" s="108">
        <v>1978</v>
      </c>
      <c r="J233" s="112">
        <f t="shared" si="26"/>
        <v>21.322641509433961</v>
      </c>
      <c r="K233" s="115">
        <f t="shared" si="24"/>
        <v>-65.713039686000869</v>
      </c>
      <c r="L233" s="111">
        <f t="shared" si="23"/>
        <v>16.610882075471693</v>
      </c>
      <c r="M233" s="117">
        <f t="shared" si="25"/>
        <v>-49.133239201591664</v>
      </c>
      <c r="N233" s="18"/>
      <c r="O233" s="18"/>
      <c r="P233" s="18" t="s">
        <v>43</v>
      </c>
      <c r="Q233" s="18">
        <v>16</v>
      </c>
      <c r="R233" s="18"/>
      <c r="S233" s="18">
        <v>106</v>
      </c>
      <c r="T233" s="18" t="s">
        <v>37</v>
      </c>
      <c r="U233" s="18"/>
    </row>
    <row r="234" spans="1:21" x14ac:dyDescent="0.25">
      <c r="A234" s="2">
        <v>1979</v>
      </c>
      <c r="B234" s="2">
        <v>5357</v>
      </c>
      <c r="C234" s="2">
        <f t="shared" si="22"/>
        <v>158.46599999999998</v>
      </c>
      <c r="D234" s="22">
        <f t="shared" si="18"/>
        <v>74.748113207547163</v>
      </c>
      <c r="E234" s="2">
        <f t="shared" si="19"/>
        <v>79.23299999999999</v>
      </c>
      <c r="F234" s="23">
        <f t="shared" si="20"/>
        <v>37.374056603773582</v>
      </c>
      <c r="G234" s="93">
        <f t="shared" si="21"/>
        <v>2.5268867924528302</v>
      </c>
      <c r="H234" s="101"/>
      <c r="I234" s="108">
        <v>1979</v>
      </c>
      <c r="J234" s="112">
        <f t="shared" si="26"/>
        <v>22.066509433962267</v>
      </c>
      <c r="K234" s="115">
        <f t="shared" si="24"/>
        <v>-68.005524058729463</v>
      </c>
      <c r="L234" s="111">
        <f t="shared" si="23"/>
        <v>17.192066037735849</v>
      </c>
      <c r="M234" s="117">
        <f t="shared" si="25"/>
        <v>-50.852320133495923</v>
      </c>
      <c r="N234" s="18"/>
      <c r="O234" s="18"/>
      <c r="P234" s="18" t="s">
        <v>44</v>
      </c>
      <c r="Q234" s="18">
        <v>19</v>
      </c>
      <c r="R234" s="18"/>
      <c r="S234" s="18">
        <v>98</v>
      </c>
      <c r="T234" s="18" t="s">
        <v>45</v>
      </c>
      <c r="U234" s="18"/>
    </row>
    <row r="235" spans="1:21" x14ac:dyDescent="0.25">
      <c r="A235" s="2">
        <v>1980</v>
      </c>
      <c r="B235" s="2">
        <v>5301</v>
      </c>
      <c r="C235" s="2">
        <f t="shared" si="22"/>
        <v>163.76699999999997</v>
      </c>
      <c r="D235" s="22">
        <f t="shared" si="18"/>
        <v>77.248584905660351</v>
      </c>
      <c r="E235" s="2">
        <f t="shared" si="19"/>
        <v>81.883499999999984</v>
      </c>
      <c r="F235" s="23">
        <f t="shared" si="20"/>
        <v>38.624292452830176</v>
      </c>
      <c r="G235" s="93">
        <f t="shared" si="21"/>
        <v>2.5004716981132074</v>
      </c>
      <c r="H235" s="101"/>
      <c r="I235" s="108">
        <v>1980</v>
      </c>
      <c r="J235" s="112">
        <f t="shared" si="26"/>
        <v>22.655188679245285</v>
      </c>
      <c r="K235" s="115">
        <f t="shared" si="24"/>
        <v>-69.819741241459511</v>
      </c>
      <c r="L235" s="111">
        <f t="shared" si="23"/>
        <v>17.767174528301883</v>
      </c>
      <c r="M235" s="117">
        <f t="shared" si="25"/>
        <v>-52.553430460175839</v>
      </c>
      <c r="N235" s="18"/>
      <c r="O235" s="18"/>
      <c r="P235" s="18" t="s">
        <v>46</v>
      </c>
      <c r="Q235" s="18">
        <v>20</v>
      </c>
      <c r="R235" s="18"/>
      <c r="S235" s="18">
        <v>86</v>
      </c>
      <c r="T235" s="18" t="s">
        <v>42</v>
      </c>
      <c r="U235" s="18"/>
    </row>
    <row r="236" spans="1:21" x14ac:dyDescent="0.25">
      <c r="A236" s="2">
        <v>1981</v>
      </c>
      <c r="B236" s="2">
        <v>5138</v>
      </c>
      <c r="C236" s="2">
        <f t="shared" si="22"/>
        <v>168.90499999999997</v>
      </c>
      <c r="D236" s="22">
        <f t="shared" si="18"/>
        <v>79.672169811320742</v>
      </c>
      <c r="E236" s="2">
        <f t="shared" si="19"/>
        <v>84.452499999999986</v>
      </c>
      <c r="F236" s="23">
        <f t="shared" si="20"/>
        <v>39.836084905660371</v>
      </c>
      <c r="G236" s="93">
        <f t="shared" si="21"/>
        <v>2.4235849056603773</v>
      </c>
      <c r="H236" s="101"/>
      <c r="I236" s="108">
        <v>1981</v>
      </c>
      <c r="J236" s="112">
        <f t="shared" si="26"/>
        <v>23.093867924528304</v>
      </c>
      <c r="K236" s="115">
        <f t="shared" si="24"/>
        <v>-71.171681930513145</v>
      </c>
      <c r="L236" s="111">
        <f t="shared" si="23"/>
        <v>18.324599056603773</v>
      </c>
      <c r="M236" s="117">
        <f t="shared" si="25"/>
        <v>-54.202233489506447</v>
      </c>
      <c r="N236" s="18"/>
      <c r="O236" s="18"/>
      <c r="P236" s="18" t="s">
        <v>47</v>
      </c>
      <c r="Q236" s="18">
        <v>21</v>
      </c>
      <c r="R236" s="18"/>
      <c r="S236" s="18">
        <v>65</v>
      </c>
      <c r="T236" s="18" t="s">
        <v>36</v>
      </c>
      <c r="U236" s="18"/>
    </row>
    <row r="237" spans="1:21" x14ac:dyDescent="0.25">
      <c r="A237" s="2">
        <v>1982</v>
      </c>
      <c r="B237" s="2">
        <v>5094</v>
      </c>
      <c r="C237" s="2">
        <f t="shared" si="22"/>
        <v>173.99899999999997</v>
      </c>
      <c r="D237" s="22">
        <f t="shared" si="18"/>
        <v>82.074999999999974</v>
      </c>
      <c r="E237" s="2">
        <f t="shared" si="19"/>
        <v>86.999499999999983</v>
      </c>
      <c r="F237" s="23">
        <f t="shared" si="20"/>
        <v>41.037499999999987</v>
      </c>
      <c r="G237" s="93">
        <f t="shared" si="21"/>
        <v>2.4028301886792454</v>
      </c>
      <c r="H237" s="101"/>
      <c r="I237" s="108">
        <v>1982</v>
      </c>
      <c r="J237" s="112">
        <f t="shared" si="26"/>
        <v>23.432547169811322</v>
      </c>
      <c r="K237" s="115">
        <f t="shared" si="24"/>
        <v>-72.2154382904492</v>
      </c>
      <c r="L237" s="111">
        <f t="shared" si="23"/>
        <v>18.877249999999997</v>
      </c>
      <c r="M237" s="117">
        <f t="shared" si="25"/>
        <v>-55.836916757589364</v>
      </c>
      <c r="N237" s="18"/>
      <c r="O237" s="18"/>
      <c r="P237" s="18" t="s">
        <v>48</v>
      </c>
      <c r="Q237" s="18">
        <v>21</v>
      </c>
      <c r="R237" s="18"/>
      <c r="S237" s="18">
        <v>64</v>
      </c>
      <c r="T237" s="18" t="s">
        <v>49</v>
      </c>
      <c r="U237" s="18"/>
    </row>
    <row r="238" spans="1:21" x14ac:dyDescent="0.25">
      <c r="A238" s="2">
        <v>1983</v>
      </c>
      <c r="B238" s="2">
        <v>5075</v>
      </c>
      <c r="C238" s="2">
        <f t="shared" si="22"/>
        <v>179.07399999999996</v>
      </c>
      <c r="D238" s="22">
        <f t="shared" si="18"/>
        <v>84.468867924528283</v>
      </c>
      <c r="E238" s="2">
        <f t="shared" si="19"/>
        <v>89.536999999999978</v>
      </c>
      <c r="F238" s="23">
        <f t="shared" si="20"/>
        <v>42.234433962264141</v>
      </c>
      <c r="G238" s="93">
        <f t="shared" si="21"/>
        <v>2.3938679245283021</v>
      </c>
      <c r="H238" s="101"/>
      <c r="I238" s="108">
        <v>1983</v>
      </c>
      <c r="J238" s="112">
        <f t="shared" si="26"/>
        <v>23.65</v>
      </c>
      <c r="K238" s="115">
        <f t="shared" si="24"/>
        <v>-72.885593836313404</v>
      </c>
      <c r="L238" s="111">
        <f t="shared" si="23"/>
        <v>19.427839622641507</v>
      </c>
      <c r="M238" s="117">
        <f t="shared" si="25"/>
        <v>-57.465502856042605</v>
      </c>
      <c r="N238" s="18"/>
      <c r="O238" s="18"/>
      <c r="P238" s="18" t="s">
        <v>50</v>
      </c>
      <c r="Q238" s="18">
        <v>25</v>
      </c>
      <c r="R238" s="18"/>
      <c r="S238" s="18">
        <v>58</v>
      </c>
      <c r="T238" s="18" t="s">
        <v>51</v>
      </c>
      <c r="U238" s="18"/>
    </row>
    <row r="239" spans="1:21" x14ac:dyDescent="0.25">
      <c r="A239" s="2">
        <v>1984</v>
      </c>
      <c r="B239" s="2">
        <v>5258</v>
      </c>
      <c r="C239" s="2">
        <f t="shared" si="22"/>
        <v>184.33199999999997</v>
      </c>
      <c r="D239" s="22">
        <f t="shared" si="18"/>
        <v>86.94905660377357</v>
      </c>
      <c r="E239" s="2">
        <f t="shared" si="19"/>
        <v>92.165999999999983</v>
      </c>
      <c r="F239" s="23">
        <f t="shared" si="20"/>
        <v>43.474528301886785</v>
      </c>
      <c r="G239" s="93">
        <f t="shared" si="21"/>
        <v>2.4801886792452832</v>
      </c>
      <c r="H239" s="101"/>
      <c r="I239" s="108">
        <v>1984</v>
      </c>
      <c r="J239" s="112">
        <f t="shared" si="26"/>
        <v>23.949528301886794</v>
      </c>
      <c r="K239" s="115">
        <f t="shared" si="24"/>
        <v>-73.808693124000584</v>
      </c>
      <c r="L239" s="111">
        <f t="shared" si="23"/>
        <v>19.998283018867923</v>
      </c>
      <c r="M239" s="117">
        <f t="shared" si="25"/>
        <v>-59.152814325139587</v>
      </c>
      <c r="N239" s="18"/>
      <c r="O239" s="18"/>
      <c r="P239" s="18" t="s">
        <v>52</v>
      </c>
      <c r="Q239" s="18">
        <v>28</v>
      </c>
      <c r="R239" s="18"/>
      <c r="S239" s="18">
        <v>51</v>
      </c>
      <c r="T239" s="18" t="s">
        <v>34</v>
      </c>
      <c r="U239" s="18"/>
    </row>
    <row r="240" spans="1:21" x14ac:dyDescent="0.25">
      <c r="A240" s="2">
        <v>1985</v>
      </c>
      <c r="B240" s="2">
        <v>5417</v>
      </c>
      <c r="C240" s="2">
        <f t="shared" si="22"/>
        <v>189.74899999999997</v>
      </c>
      <c r="D240" s="22">
        <f t="shared" si="18"/>
        <v>89.504245283018847</v>
      </c>
      <c r="E240" s="2">
        <f t="shared" si="19"/>
        <v>94.874499999999983</v>
      </c>
      <c r="F240" s="23">
        <f t="shared" si="20"/>
        <v>44.752122641509423</v>
      </c>
      <c r="G240" s="93">
        <f t="shared" si="21"/>
        <v>2.5551886792452829</v>
      </c>
      <c r="H240" s="101"/>
      <c r="I240" s="108">
        <v>1985</v>
      </c>
      <c r="J240" s="112">
        <f t="shared" si="26"/>
        <v>24.336792452830188</v>
      </c>
      <c r="K240" s="115">
        <f t="shared" si="24"/>
        <v>-75.002180549498462</v>
      </c>
      <c r="L240" s="111">
        <f t="shared" si="23"/>
        <v>20.585976415094336</v>
      </c>
      <c r="M240" s="117">
        <f t="shared" si="25"/>
        <v>-60.891149476927012</v>
      </c>
      <c r="N240" s="18"/>
      <c r="O240" s="18"/>
      <c r="P240" s="18" t="s">
        <v>53</v>
      </c>
      <c r="Q240" s="18">
        <v>31</v>
      </c>
      <c r="R240" s="18"/>
      <c r="S240" s="18">
        <v>49</v>
      </c>
      <c r="T240" s="18" t="s">
        <v>35</v>
      </c>
      <c r="U240" s="18"/>
    </row>
    <row r="241" spans="1:21" x14ac:dyDescent="0.25">
      <c r="A241" s="2">
        <v>1986</v>
      </c>
      <c r="B241" s="2">
        <v>5583</v>
      </c>
      <c r="C241" s="2">
        <f t="shared" si="22"/>
        <v>195.33199999999997</v>
      </c>
      <c r="D241" s="22">
        <f t="shared" si="18"/>
        <v>92.137735849056583</v>
      </c>
      <c r="E241" s="2">
        <f t="shared" si="19"/>
        <v>97.665999999999983</v>
      </c>
      <c r="F241" s="23">
        <f t="shared" si="20"/>
        <v>46.068867924528291</v>
      </c>
      <c r="G241" s="93">
        <f t="shared" si="21"/>
        <v>2.6334905660377359</v>
      </c>
      <c r="H241" s="101"/>
      <c r="I241" s="108">
        <v>1986</v>
      </c>
      <c r="J241" s="112">
        <f t="shared" si="26"/>
        <v>24.675943396226415</v>
      </c>
      <c r="K241" s="115">
        <f t="shared" si="24"/>
        <v>-76.047390609100148</v>
      </c>
      <c r="L241" s="111">
        <f t="shared" si="23"/>
        <v>21.191679245283016</v>
      </c>
      <c r="M241" s="117">
        <f t="shared" si="25"/>
        <v>-62.68275463705794</v>
      </c>
      <c r="N241" s="18"/>
      <c r="O241" s="18"/>
      <c r="P241" s="18" t="s">
        <v>54</v>
      </c>
      <c r="Q241" s="18">
        <v>37</v>
      </c>
      <c r="R241" s="18"/>
      <c r="S241" s="18">
        <v>46</v>
      </c>
      <c r="T241" s="18" t="s">
        <v>39</v>
      </c>
      <c r="U241" s="18"/>
    </row>
    <row r="242" spans="1:21" x14ac:dyDescent="0.25">
      <c r="A242" s="2">
        <v>1987</v>
      </c>
      <c r="B242" s="2">
        <v>5725</v>
      </c>
      <c r="C242" s="2">
        <f t="shared" si="22"/>
        <v>201.05699999999996</v>
      </c>
      <c r="D242" s="22">
        <f t="shared" si="18"/>
        <v>94.838207547169787</v>
      </c>
      <c r="E242" s="2">
        <f t="shared" si="19"/>
        <v>100.52849999999998</v>
      </c>
      <c r="F242" s="23">
        <f t="shared" si="20"/>
        <v>47.419103773584894</v>
      </c>
      <c r="G242" s="93">
        <f t="shared" si="21"/>
        <v>2.7004716981132075</v>
      </c>
      <c r="H242" s="101"/>
      <c r="I242" s="108">
        <v>1987</v>
      </c>
      <c r="J242" s="112">
        <f t="shared" si="26"/>
        <v>25.010377358490569</v>
      </c>
      <c r="K242" s="115">
        <f t="shared" si="24"/>
        <v>-77.07806367204536</v>
      </c>
      <c r="L242" s="111">
        <f t="shared" si="23"/>
        <v>21.812787735849053</v>
      </c>
      <c r="M242" s="117">
        <f t="shared" si="25"/>
        <v>-64.519928117579099</v>
      </c>
      <c r="N242" s="18"/>
      <c r="O242" s="18"/>
      <c r="P242" s="18" t="s">
        <v>55</v>
      </c>
      <c r="Q242" s="18">
        <v>43</v>
      </c>
      <c r="R242" s="18"/>
      <c r="S242" s="18">
        <v>44</v>
      </c>
      <c r="T242" s="18" t="s">
        <v>36</v>
      </c>
      <c r="U242" s="18"/>
    </row>
    <row r="243" spans="1:21" x14ac:dyDescent="0.25">
      <c r="A243" s="2">
        <v>1988</v>
      </c>
      <c r="B243" s="2">
        <v>5936</v>
      </c>
      <c r="C243" s="2">
        <f t="shared" si="22"/>
        <v>206.99299999999997</v>
      </c>
      <c r="D243" s="22">
        <f t="shared" si="18"/>
        <v>97.638207547169785</v>
      </c>
      <c r="E243" s="2">
        <f t="shared" si="19"/>
        <v>103.49649999999998</v>
      </c>
      <c r="F243" s="23">
        <f t="shared" si="20"/>
        <v>48.819103773584892</v>
      </c>
      <c r="G243" s="93">
        <f t="shared" si="21"/>
        <v>2.8</v>
      </c>
      <c r="H243" s="101"/>
      <c r="I243" s="108">
        <v>1988</v>
      </c>
      <c r="J243" s="112">
        <f t="shared" si="26"/>
        <v>25.416981132075474</v>
      </c>
      <c r="K243" s="115">
        <f t="shared" si="24"/>
        <v>-78.331152783834867</v>
      </c>
      <c r="L243" s="111">
        <f t="shared" si="23"/>
        <v>22.456787735849051</v>
      </c>
      <c r="M243" s="117">
        <f t="shared" si="25"/>
        <v>-66.424812271356117</v>
      </c>
      <c r="N243" s="18"/>
      <c r="O243" s="18"/>
      <c r="P243" s="18" t="s">
        <v>56</v>
      </c>
      <c r="Q243" s="18">
        <v>52</v>
      </c>
      <c r="R243" s="18"/>
      <c r="S243" s="18">
        <v>50</v>
      </c>
      <c r="T243" s="18" t="s">
        <v>38</v>
      </c>
      <c r="U243" s="18"/>
    </row>
    <row r="244" spans="1:21" x14ac:dyDescent="0.25">
      <c r="A244" s="2">
        <v>1989</v>
      </c>
      <c r="B244" s="2">
        <v>6066</v>
      </c>
      <c r="C244" s="2">
        <f t="shared" si="22"/>
        <v>213.05899999999997</v>
      </c>
      <c r="D244" s="22">
        <f t="shared" si="18"/>
        <v>100.49952830188677</v>
      </c>
      <c r="E244" s="2">
        <f t="shared" si="19"/>
        <v>106.52949999999998</v>
      </c>
      <c r="F244" s="23">
        <f t="shared" si="20"/>
        <v>50.249764150943385</v>
      </c>
      <c r="G244" s="93">
        <f t="shared" si="21"/>
        <v>2.861320754716981</v>
      </c>
      <c r="H244" s="101"/>
      <c r="I244" s="108">
        <v>1989</v>
      </c>
      <c r="J244" s="112">
        <f t="shared" si="26"/>
        <v>25.751415094339624</v>
      </c>
      <c r="K244" s="115">
        <f t="shared" si="24"/>
        <v>-79.36182584678005</v>
      </c>
      <c r="L244" s="111">
        <f t="shared" si="23"/>
        <v>23.114891509433956</v>
      </c>
      <c r="M244" s="117">
        <f t="shared" si="25"/>
        <v>-68.371413901546731</v>
      </c>
      <c r="N244" s="18"/>
      <c r="O244" s="18"/>
      <c r="P244" s="18" t="s">
        <v>57</v>
      </c>
      <c r="Q244" s="18">
        <v>56</v>
      </c>
      <c r="R244" s="18"/>
      <c r="S244" s="18">
        <v>41</v>
      </c>
      <c r="T244" s="18" t="s">
        <v>38</v>
      </c>
      <c r="U244" s="18"/>
    </row>
    <row r="245" spans="1:21" x14ac:dyDescent="0.25">
      <c r="A245" s="2">
        <v>1990</v>
      </c>
      <c r="B245" s="2">
        <v>6074</v>
      </c>
      <c r="C245" s="2">
        <f t="shared" si="22"/>
        <v>219.13299999999998</v>
      </c>
      <c r="D245" s="22">
        <f t="shared" si="18"/>
        <v>103.36462264150941</v>
      </c>
      <c r="E245" s="2">
        <f t="shared" si="19"/>
        <v>109.56649999999999</v>
      </c>
      <c r="F245" s="23">
        <f t="shared" si="20"/>
        <v>51.682311320754707</v>
      </c>
      <c r="G245" s="93">
        <f t="shared" si="21"/>
        <v>2.8650943396226416</v>
      </c>
      <c r="H245" s="101"/>
      <c r="I245" s="108">
        <v>1990</v>
      </c>
      <c r="J245" s="112">
        <f t="shared" si="26"/>
        <v>26.116037735849059</v>
      </c>
      <c r="K245" s="115">
        <f t="shared" si="24"/>
        <v>-80.485535688326777</v>
      </c>
      <c r="L245" s="111">
        <f t="shared" si="23"/>
        <v>23.773863207547166</v>
      </c>
      <c r="M245" s="117">
        <f t="shared" si="25"/>
        <v>-70.320582761055121</v>
      </c>
      <c r="N245" s="18"/>
      <c r="O245" s="18"/>
      <c r="P245" s="18" t="s">
        <v>58</v>
      </c>
      <c r="Q245" s="18">
        <v>57</v>
      </c>
      <c r="R245" s="18"/>
      <c r="S245" s="18">
        <v>40</v>
      </c>
      <c r="T245" s="18" t="s">
        <v>36</v>
      </c>
      <c r="U245" s="18"/>
    </row>
    <row r="246" spans="1:21" x14ac:dyDescent="0.25">
      <c r="A246" s="2">
        <v>1991</v>
      </c>
      <c r="B246" s="2">
        <v>6142</v>
      </c>
      <c r="C246" s="2">
        <f t="shared" si="22"/>
        <v>225.27499999999998</v>
      </c>
      <c r="D246" s="22">
        <f t="shared" si="18"/>
        <v>106.26179245283018</v>
      </c>
      <c r="E246" s="2">
        <f t="shared" si="19"/>
        <v>112.63749999999999</v>
      </c>
      <c r="F246" s="23">
        <f t="shared" si="20"/>
        <v>53.130896226415089</v>
      </c>
      <c r="G246" s="93">
        <f t="shared" si="21"/>
        <v>2.8971698113207549</v>
      </c>
      <c r="H246" s="101"/>
      <c r="I246" s="108">
        <v>1991</v>
      </c>
      <c r="J246" s="112">
        <f t="shared" si="26"/>
        <v>26.589622641509433</v>
      </c>
      <c r="K246" s="115">
        <f t="shared" si="24"/>
        <v>-81.945050152638444</v>
      </c>
      <c r="L246" s="111">
        <f t="shared" si="23"/>
        <v>24.440212264150944</v>
      </c>
      <c r="M246" s="117">
        <f t="shared" si="25"/>
        <v>-72.291573069764453</v>
      </c>
      <c r="N246" s="18"/>
      <c r="O246" s="18"/>
      <c r="P246" s="18" t="s">
        <v>59</v>
      </c>
      <c r="Q246" s="18">
        <v>61</v>
      </c>
      <c r="R246" s="18"/>
      <c r="S246" s="18">
        <v>45</v>
      </c>
      <c r="T246" s="18" t="s">
        <v>36</v>
      </c>
      <c r="U246" s="18"/>
    </row>
    <row r="247" spans="1:21" x14ac:dyDescent="0.25">
      <c r="A247" s="2">
        <v>1992</v>
      </c>
      <c r="B247" s="2">
        <v>6078</v>
      </c>
      <c r="C247" s="2">
        <f t="shared" si="22"/>
        <v>231.35299999999998</v>
      </c>
      <c r="D247" s="22">
        <f t="shared" si="18"/>
        <v>109.12877358490564</v>
      </c>
      <c r="E247" s="2">
        <f t="shared" si="19"/>
        <v>115.67649999999999</v>
      </c>
      <c r="F247" s="23">
        <f t="shared" si="20"/>
        <v>54.564386792452822</v>
      </c>
      <c r="G247" s="93">
        <f t="shared" si="21"/>
        <v>2.8669811320754719</v>
      </c>
      <c r="H247" s="101"/>
      <c r="I247" s="108">
        <v>1992</v>
      </c>
      <c r="J247" s="112">
        <f t="shared" si="26"/>
        <v>27.053773584905663</v>
      </c>
      <c r="K247" s="115">
        <f t="shared" si="24"/>
        <v>-83.375490623637148</v>
      </c>
      <c r="L247" s="111">
        <f t="shared" si="23"/>
        <v>25.0996179245283</v>
      </c>
      <c r="M247" s="117">
        <f t="shared" si="25"/>
        <v>-74.242025543931703</v>
      </c>
      <c r="N247" s="18"/>
      <c r="O247" s="18"/>
      <c r="P247" s="18" t="s">
        <v>60</v>
      </c>
      <c r="Q247" s="18">
        <v>67</v>
      </c>
      <c r="R247" s="18"/>
      <c r="S247" s="18">
        <v>36</v>
      </c>
      <c r="T247" s="18" t="s">
        <v>49</v>
      </c>
      <c r="U247" s="18"/>
    </row>
    <row r="248" spans="1:21" x14ac:dyDescent="0.25">
      <c r="A248" s="2">
        <v>1993</v>
      </c>
      <c r="B248" s="2">
        <v>6070</v>
      </c>
      <c r="C248" s="2">
        <f t="shared" si="22"/>
        <v>237.42299999999997</v>
      </c>
      <c r="D248" s="22">
        <f t="shared" si="18"/>
        <v>111.99198113207545</v>
      </c>
      <c r="E248" s="2">
        <f t="shared" si="19"/>
        <v>118.71149999999999</v>
      </c>
      <c r="F248" s="23">
        <f t="shared" si="20"/>
        <v>55.995990566037726</v>
      </c>
      <c r="G248" s="93">
        <f t="shared" si="21"/>
        <v>2.8632075471698113</v>
      </c>
      <c r="H248" s="101"/>
      <c r="I248" s="108">
        <v>1993</v>
      </c>
      <c r="J248" s="112">
        <f t="shared" si="26"/>
        <v>27.523113207547169</v>
      </c>
      <c r="K248" s="115">
        <f t="shared" si="24"/>
        <v>-84.821921790957973</v>
      </c>
      <c r="L248" s="111">
        <f t="shared" si="23"/>
        <v>25.758155660377355</v>
      </c>
      <c r="M248" s="117">
        <f t="shared" si="25"/>
        <v>-76.189910788781191</v>
      </c>
      <c r="N248" s="18"/>
      <c r="O248" s="18"/>
      <c r="P248" s="18" t="s">
        <v>61</v>
      </c>
      <c r="Q248" s="18">
        <v>76</v>
      </c>
      <c r="R248" s="18"/>
      <c r="S248" s="18">
        <v>37</v>
      </c>
      <c r="T248" s="18" t="s">
        <v>62</v>
      </c>
      <c r="U248" s="18"/>
    </row>
    <row r="249" spans="1:21" x14ac:dyDescent="0.25">
      <c r="A249" s="2">
        <v>1994</v>
      </c>
      <c r="B249" s="2">
        <v>6174</v>
      </c>
      <c r="C249" s="2">
        <f t="shared" si="22"/>
        <v>243.59699999999998</v>
      </c>
      <c r="D249" s="22">
        <f t="shared" si="18"/>
        <v>114.90424528301885</v>
      </c>
      <c r="E249" s="2">
        <f t="shared" si="19"/>
        <v>121.79849999999999</v>
      </c>
      <c r="F249" s="23">
        <f t="shared" si="20"/>
        <v>57.452122641509426</v>
      </c>
      <c r="G249" s="93">
        <f t="shared" si="21"/>
        <v>2.9122641509433964</v>
      </c>
      <c r="H249" s="101"/>
      <c r="I249" s="108">
        <v>1994</v>
      </c>
      <c r="J249" s="112">
        <f t="shared" si="26"/>
        <v>27.955188679245285</v>
      </c>
      <c r="K249" s="115">
        <f t="shared" si="24"/>
        <v>-86.153510684692549</v>
      </c>
      <c r="L249" s="111">
        <f t="shared" si="23"/>
        <v>26.427976415094339</v>
      </c>
      <c r="M249" s="117">
        <f t="shared" si="25"/>
        <v>-78.171170014761557</v>
      </c>
      <c r="N249" s="18"/>
      <c r="O249" s="18"/>
      <c r="P249" s="18" t="s">
        <v>63</v>
      </c>
      <c r="Q249" s="18">
        <v>86</v>
      </c>
      <c r="R249" s="18"/>
      <c r="S249" s="18">
        <v>39</v>
      </c>
      <c r="T249" s="18" t="s">
        <v>62</v>
      </c>
      <c r="U249" s="18"/>
    </row>
    <row r="250" spans="1:21" x14ac:dyDescent="0.25">
      <c r="A250" s="2">
        <v>1995</v>
      </c>
      <c r="B250" s="2">
        <v>6305</v>
      </c>
      <c r="C250" s="2">
        <f t="shared" si="22"/>
        <v>249.90199999999999</v>
      </c>
      <c r="D250" s="22">
        <f t="shared" si="18"/>
        <v>117.87830188679244</v>
      </c>
      <c r="E250" s="2">
        <f t="shared" si="19"/>
        <v>124.95099999999999</v>
      </c>
      <c r="F250" s="23">
        <f t="shared" si="20"/>
        <v>58.939150943396221</v>
      </c>
      <c r="G250" s="93">
        <f t="shared" si="21"/>
        <v>2.9740566037735849</v>
      </c>
      <c r="H250" s="101"/>
      <c r="I250" s="108">
        <v>1995</v>
      </c>
      <c r="J250" s="112">
        <f t="shared" si="26"/>
        <v>28.374056603773589</v>
      </c>
      <c r="K250" s="115">
        <f t="shared" si="24"/>
        <v>-87.444395987788923</v>
      </c>
      <c r="L250" s="111">
        <f t="shared" si="23"/>
        <v>27.112009433962264</v>
      </c>
      <c r="M250" s="117">
        <f t="shared" si="25"/>
        <v>-80.194467620820234</v>
      </c>
      <c r="N250" s="18"/>
      <c r="O250" s="18"/>
      <c r="P250" s="18" t="s">
        <v>58</v>
      </c>
      <c r="Q250" s="18">
        <v>97</v>
      </c>
      <c r="R250" s="18"/>
      <c r="S250" s="18">
        <v>39</v>
      </c>
      <c r="T250" s="18" t="s">
        <v>34</v>
      </c>
      <c r="U250" s="18"/>
    </row>
    <row r="251" spans="1:21" x14ac:dyDescent="0.25">
      <c r="A251" s="2">
        <v>1996</v>
      </c>
      <c r="B251" s="2">
        <v>6448</v>
      </c>
      <c r="C251" s="2">
        <f t="shared" si="22"/>
        <v>256.34999999999997</v>
      </c>
      <c r="D251" s="22">
        <f t="shared" si="18"/>
        <v>120.91981132075469</v>
      </c>
      <c r="E251" s="2">
        <f t="shared" si="19"/>
        <v>128.17499999999998</v>
      </c>
      <c r="F251" s="23">
        <f t="shared" si="20"/>
        <v>60.459905660377345</v>
      </c>
      <c r="G251" s="93">
        <f t="shared" si="21"/>
        <v>3.0415094339622644</v>
      </c>
      <c r="H251" s="101"/>
      <c r="I251" s="108">
        <v>1996</v>
      </c>
      <c r="J251" s="112">
        <f t="shared" si="26"/>
        <v>28.782075471698118</v>
      </c>
      <c r="K251" s="115">
        <f t="shared" si="24"/>
        <v>-88.701846198575382</v>
      </c>
      <c r="L251" s="111">
        <f t="shared" si="23"/>
        <v>27.811556603773578</v>
      </c>
      <c r="M251" s="117">
        <f t="shared" si="25"/>
        <v>-82.263654450933814</v>
      </c>
      <c r="N251" s="18"/>
      <c r="O251" s="18"/>
      <c r="P251" s="18" t="s">
        <v>64</v>
      </c>
      <c r="Q251" s="18">
        <v>3</v>
      </c>
      <c r="R251" s="18"/>
      <c r="S251" s="18">
        <v>40</v>
      </c>
      <c r="T251" s="18" t="s">
        <v>49</v>
      </c>
      <c r="U251" s="18"/>
    </row>
    <row r="252" spans="1:21" x14ac:dyDescent="0.25">
      <c r="A252" s="2">
        <v>1997</v>
      </c>
      <c r="B252" s="2">
        <v>6556</v>
      </c>
      <c r="C252" s="2">
        <f t="shared" si="22"/>
        <v>262.90599999999995</v>
      </c>
      <c r="D252" s="22">
        <f t="shared" si="18"/>
        <v>124.01226415094337</v>
      </c>
      <c r="E252" s="2">
        <f t="shared" si="19"/>
        <v>131.45299999999997</v>
      </c>
      <c r="F252" s="23">
        <f t="shared" si="20"/>
        <v>62.006132075471683</v>
      </c>
      <c r="G252" s="93">
        <f t="shared" si="21"/>
        <v>3.0924528301886793</v>
      </c>
      <c r="H252" s="101"/>
      <c r="I252" s="108">
        <v>1997</v>
      </c>
      <c r="J252" s="112">
        <f t="shared" si="26"/>
        <v>29.174056603773586</v>
      </c>
      <c r="K252" s="115">
        <f t="shared" si="24"/>
        <v>-89.909870620729748</v>
      </c>
      <c r="L252" s="111">
        <f t="shared" si="23"/>
        <v>28.522820754716975</v>
      </c>
      <c r="M252" s="117">
        <f t="shared" si="25"/>
        <v>-84.367498876837146</v>
      </c>
      <c r="N252" s="18"/>
      <c r="O252" s="18"/>
      <c r="P252" s="18" t="s">
        <v>65</v>
      </c>
      <c r="Q252" s="18">
        <v>9</v>
      </c>
      <c r="R252" s="18"/>
      <c r="S252" s="18">
        <v>40</v>
      </c>
      <c r="T252" s="18" t="s">
        <v>49</v>
      </c>
      <c r="U252" s="18"/>
    </row>
    <row r="253" spans="1:21" x14ac:dyDescent="0.25">
      <c r="A253" s="2">
        <v>1998</v>
      </c>
      <c r="B253" s="2">
        <v>6576</v>
      </c>
      <c r="C253" s="2">
        <f t="shared" si="22"/>
        <v>269.48199999999997</v>
      </c>
      <c r="D253" s="22">
        <f t="shared" si="18"/>
        <v>127.11415094339621</v>
      </c>
      <c r="E253" s="2">
        <f t="shared" si="19"/>
        <v>134.74099999999999</v>
      </c>
      <c r="F253" s="23">
        <f t="shared" si="20"/>
        <v>63.557075471698106</v>
      </c>
      <c r="G253" s="93">
        <f t="shared" si="21"/>
        <v>3.1018867924528304</v>
      </c>
      <c r="H253" s="101"/>
      <c r="I253" s="108">
        <v>1998</v>
      </c>
      <c r="J253" s="112">
        <f t="shared" si="26"/>
        <v>29.47594339622642</v>
      </c>
      <c r="K253" s="115">
        <f t="shared" si="24"/>
        <v>-90.840238406745172</v>
      </c>
      <c r="L253" s="111">
        <f t="shared" si="23"/>
        <v>29.236254716981129</v>
      </c>
      <c r="M253" s="117">
        <f t="shared" si="25"/>
        <v>-86.477761376034906</v>
      </c>
      <c r="N253" s="18"/>
      <c r="O253" s="18"/>
      <c r="P253" s="18" t="s">
        <v>66</v>
      </c>
      <c r="Q253" s="18">
        <v>9</v>
      </c>
      <c r="R253" s="18"/>
      <c r="S253" s="18">
        <v>36</v>
      </c>
      <c r="T253" s="18" t="s">
        <v>34</v>
      </c>
      <c r="U253" s="18"/>
    </row>
    <row r="254" spans="1:21" x14ac:dyDescent="0.25">
      <c r="A254" s="2">
        <v>1999</v>
      </c>
      <c r="B254" s="2">
        <v>6561</v>
      </c>
      <c r="C254" s="2">
        <f t="shared" si="22"/>
        <v>276.04299999999995</v>
      </c>
      <c r="D254" s="22">
        <f t="shared" si="18"/>
        <v>130.20896226415093</v>
      </c>
      <c r="E254" s="2">
        <f t="shared" si="19"/>
        <v>138.02149999999997</v>
      </c>
      <c r="F254" s="23">
        <f t="shared" si="20"/>
        <v>65.104481132075463</v>
      </c>
      <c r="G254" s="93">
        <f t="shared" si="21"/>
        <v>3.094811320754717</v>
      </c>
      <c r="H254" s="101"/>
      <c r="I254" s="108">
        <v>1999</v>
      </c>
      <c r="J254" s="112">
        <f t="shared" si="26"/>
        <v>29.70943396226415</v>
      </c>
      <c r="K254" s="115">
        <f t="shared" si="24"/>
        <v>-91.559819741241441</v>
      </c>
      <c r="L254" s="111">
        <f t="shared" si="23"/>
        <v>29.948061320754714</v>
      </c>
      <c r="M254" s="117">
        <f t="shared" si="25"/>
        <v>-88.583210320261855</v>
      </c>
      <c r="N254" s="18"/>
      <c r="O254" s="18"/>
      <c r="P254" s="18" t="s">
        <v>67</v>
      </c>
      <c r="Q254" s="18">
        <v>17</v>
      </c>
      <c r="R254" s="18"/>
      <c r="S254" s="18">
        <v>35</v>
      </c>
      <c r="T254" s="18" t="s">
        <v>51</v>
      </c>
      <c r="U254" s="18"/>
    </row>
    <row r="255" spans="1:21" x14ac:dyDescent="0.25">
      <c r="A255" s="2">
        <v>2000</v>
      </c>
      <c r="B255" s="2">
        <v>6733</v>
      </c>
      <c r="C255" s="2">
        <f t="shared" si="22"/>
        <v>282.77599999999995</v>
      </c>
      <c r="D255" s="22">
        <f t="shared" si="18"/>
        <v>133.38490566037734</v>
      </c>
      <c r="E255" s="2">
        <f t="shared" si="19"/>
        <v>141.38799999999998</v>
      </c>
      <c r="F255" s="23">
        <f t="shared" si="20"/>
        <v>66.692452830188671</v>
      </c>
      <c r="G255" s="93">
        <f t="shared" si="21"/>
        <v>3.175943396226415</v>
      </c>
      <c r="H255" s="101"/>
      <c r="I255" s="108">
        <v>2000</v>
      </c>
      <c r="J255" s="112">
        <f t="shared" si="26"/>
        <v>30.020283018867929</v>
      </c>
      <c r="K255" s="115">
        <f t="shared" si="24"/>
        <v>-92.51780782090421</v>
      </c>
      <c r="L255" s="111">
        <f t="shared" si="23"/>
        <v>30.678528301886789</v>
      </c>
      <c r="M255" s="117">
        <f t="shared" si="25"/>
        <v>-90.743854694820612</v>
      </c>
      <c r="N255" s="18"/>
      <c r="O255" s="18"/>
      <c r="P255" s="18" t="s">
        <v>68</v>
      </c>
      <c r="Q255" s="18">
        <v>26</v>
      </c>
      <c r="R255" s="18"/>
      <c r="S255" s="18">
        <v>46</v>
      </c>
      <c r="T255" s="18" t="s">
        <v>34</v>
      </c>
      <c r="U255" s="18"/>
    </row>
    <row r="256" spans="1:21" x14ac:dyDescent="0.25">
      <c r="A256" s="2">
        <v>2001</v>
      </c>
      <c r="B256" s="2">
        <v>6893</v>
      </c>
      <c r="C256" s="2">
        <f t="shared" si="22"/>
        <v>289.66899999999993</v>
      </c>
      <c r="D256" s="22">
        <f t="shared" si="18"/>
        <v>136.63632075471693</v>
      </c>
      <c r="E256" s="2">
        <f t="shared" si="19"/>
        <v>144.83449999999996</v>
      </c>
      <c r="F256" s="23">
        <f t="shared" si="20"/>
        <v>68.318160377358467</v>
      </c>
      <c r="G256" s="93">
        <f t="shared" si="21"/>
        <v>3.2514150943396225</v>
      </c>
      <c r="H256" s="101"/>
      <c r="I256" s="108">
        <v>2001</v>
      </c>
      <c r="J256" s="112">
        <f t="shared" si="26"/>
        <v>30.374528301886794</v>
      </c>
      <c r="K256" s="115">
        <f t="shared" si="24"/>
        <v>-93.609536269806654</v>
      </c>
      <c r="L256" s="111">
        <f t="shared" si="23"/>
        <v>31.426353773584896</v>
      </c>
      <c r="M256" s="117">
        <f t="shared" si="25"/>
        <v>-92.955843655734512</v>
      </c>
      <c r="N256" s="18"/>
      <c r="O256" s="18"/>
      <c r="P256" s="18" t="s">
        <v>69</v>
      </c>
      <c r="Q256" s="18">
        <v>37</v>
      </c>
      <c r="R256" s="18"/>
      <c r="S256" s="18">
        <v>47</v>
      </c>
      <c r="T256" s="18" t="s">
        <v>49</v>
      </c>
      <c r="U256" s="18"/>
    </row>
    <row r="257" spans="1:21" x14ac:dyDescent="0.25">
      <c r="A257" s="2">
        <v>2002</v>
      </c>
      <c r="B257" s="2">
        <v>6994</v>
      </c>
      <c r="C257" s="2">
        <f t="shared" si="22"/>
        <v>296.6629999999999</v>
      </c>
      <c r="D257" s="22">
        <f t="shared" si="18"/>
        <v>139.93537735849051</v>
      </c>
      <c r="E257" s="2">
        <f t="shared" si="19"/>
        <v>148.33149999999995</v>
      </c>
      <c r="F257" s="23">
        <f t="shared" si="20"/>
        <v>69.967688679245256</v>
      </c>
      <c r="G257" s="93">
        <f t="shared" si="21"/>
        <v>3.2990566037735851</v>
      </c>
      <c r="H257" s="101"/>
      <c r="I257" s="108">
        <v>2002</v>
      </c>
      <c r="J257" s="112">
        <f t="shared" si="26"/>
        <v>30.806603773584907</v>
      </c>
      <c r="K257" s="115">
        <f t="shared" si="24"/>
        <v>-94.941125163541216</v>
      </c>
      <c r="L257" s="111">
        <f t="shared" si="23"/>
        <v>32.185136792452816</v>
      </c>
      <c r="M257" s="117">
        <f t="shared" si="25"/>
        <v>-95.200243886785145</v>
      </c>
      <c r="N257" s="18"/>
      <c r="O257" s="18"/>
      <c r="P257" s="18" t="s">
        <v>70</v>
      </c>
      <c r="Q257" s="18">
        <v>52</v>
      </c>
      <c r="R257" s="18"/>
      <c r="S257" s="18">
        <v>49</v>
      </c>
      <c r="T257" s="18" t="s">
        <v>49</v>
      </c>
      <c r="U257" s="18"/>
    </row>
    <row r="258" spans="1:21" x14ac:dyDescent="0.25">
      <c r="A258" s="2">
        <v>2003</v>
      </c>
      <c r="B258" s="2">
        <v>7376</v>
      </c>
      <c r="C258" s="2">
        <f t="shared" si="22"/>
        <v>304.03899999999987</v>
      </c>
      <c r="D258" s="22">
        <f t="shared" si="18"/>
        <v>143.41462264150937</v>
      </c>
      <c r="E258" s="2">
        <f t="shared" si="19"/>
        <v>152.01949999999994</v>
      </c>
      <c r="F258" s="23">
        <f t="shared" si="20"/>
        <v>71.707311320754684</v>
      </c>
      <c r="G258" s="93">
        <f t="shared" si="21"/>
        <v>3.479245283018868</v>
      </c>
      <c r="H258" s="101"/>
      <c r="I258" s="108">
        <v>2003</v>
      </c>
      <c r="J258" s="112">
        <f t="shared" si="26"/>
        <v>31.422641509433969</v>
      </c>
      <c r="K258" s="115">
        <f t="shared" si="24"/>
        <v>-96.839656926878916</v>
      </c>
      <c r="L258" s="111">
        <f t="shared" si="23"/>
        <v>32.985363207547159</v>
      </c>
      <c r="M258" s="117">
        <f t="shared" si="25"/>
        <v>-97.567229317758773</v>
      </c>
      <c r="N258" s="18"/>
      <c r="O258" s="18"/>
      <c r="P258" s="18" t="s">
        <v>71</v>
      </c>
      <c r="Q258" s="18">
        <v>76</v>
      </c>
      <c r="R258" s="18"/>
      <c r="S258" s="18">
        <v>48</v>
      </c>
      <c r="T258" s="18" t="s">
        <v>38</v>
      </c>
      <c r="U258" s="18"/>
    </row>
    <row r="259" spans="1:21" x14ac:dyDescent="0.25">
      <c r="A259" s="2">
        <v>2004</v>
      </c>
      <c r="B259" s="2">
        <v>7743</v>
      </c>
      <c r="C259" s="2">
        <f t="shared" si="22"/>
        <v>311.78199999999987</v>
      </c>
      <c r="D259" s="22">
        <f t="shared" si="18"/>
        <v>147.0669811320754</v>
      </c>
      <c r="E259" s="2">
        <f t="shared" si="19"/>
        <v>155.89099999999993</v>
      </c>
      <c r="F259" s="23">
        <f t="shared" si="20"/>
        <v>73.533490566037699</v>
      </c>
      <c r="G259" s="93">
        <f t="shared" si="21"/>
        <v>3.6523584905660376</v>
      </c>
      <c r="H259" s="101"/>
      <c r="I259" s="108">
        <v>2004</v>
      </c>
      <c r="J259" s="112">
        <f t="shared" si="26"/>
        <v>32.16273584905661</v>
      </c>
      <c r="K259" s="115">
        <f t="shared" si="24"/>
        <v>-99.120511702282315</v>
      </c>
      <c r="L259" s="111">
        <f t="shared" si="23"/>
        <v>33.825405660377342</v>
      </c>
      <c r="M259" s="117">
        <f t="shared" si="25"/>
        <v>-100.05198639368456</v>
      </c>
      <c r="N259" s="18"/>
      <c r="O259" s="18"/>
      <c r="P259" s="18" t="s">
        <v>72</v>
      </c>
      <c r="Q259" s="18">
        <v>98</v>
      </c>
      <c r="R259" s="18"/>
      <c r="S259" s="18">
        <v>54</v>
      </c>
      <c r="T259" s="18" t="s">
        <v>73</v>
      </c>
      <c r="U259" s="18"/>
    </row>
    <row r="260" spans="1:21" x14ac:dyDescent="0.25">
      <c r="A260" s="2">
        <v>2005</v>
      </c>
      <c r="B260" s="2">
        <v>8042</v>
      </c>
      <c r="C260" s="2">
        <f t="shared" si="22"/>
        <v>319.82399999999984</v>
      </c>
      <c r="D260" s="22">
        <f t="shared" si="18"/>
        <v>150.8603773584905</v>
      </c>
      <c r="E260" s="2">
        <f t="shared" si="19"/>
        <v>159.91199999999992</v>
      </c>
      <c r="F260" s="23">
        <f t="shared" si="20"/>
        <v>75.430188679245248</v>
      </c>
      <c r="G260" s="93">
        <f t="shared" si="21"/>
        <v>3.7933962264150942</v>
      </c>
      <c r="H260" s="101"/>
      <c r="I260" s="108">
        <v>2005</v>
      </c>
      <c r="J260" s="112">
        <f t="shared" si="26"/>
        <v>32.982075471698117</v>
      </c>
      <c r="K260" s="115">
        <f t="shared" si="24"/>
        <v>-101.64558802151475</v>
      </c>
      <c r="L260" s="111">
        <f t="shared" si="23"/>
        <v>34.697886792452813</v>
      </c>
      <c r="M260" s="117">
        <f t="shared" si="25"/>
        <v>-102.6326936653616</v>
      </c>
      <c r="N260" s="18"/>
      <c r="O260" s="18"/>
      <c r="P260" s="18" t="s">
        <v>74</v>
      </c>
      <c r="Q260" s="18">
        <v>20</v>
      </c>
      <c r="R260" s="18"/>
      <c r="S260" s="18">
        <v>60</v>
      </c>
      <c r="T260" s="18" t="s">
        <v>45</v>
      </c>
      <c r="U260" s="18"/>
    </row>
    <row r="261" spans="1:21" x14ac:dyDescent="0.25">
      <c r="A261" s="2">
        <v>2006</v>
      </c>
      <c r="B261" s="2">
        <v>8336</v>
      </c>
      <c r="C261" s="2">
        <f t="shared" si="22"/>
        <v>328.15999999999985</v>
      </c>
      <c r="D261" s="22">
        <f t="shared" si="18"/>
        <v>154.79245283018861</v>
      </c>
      <c r="E261" s="2">
        <f t="shared" si="19"/>
        <v>164.07999999999993</v>
      </c>
      <c r="F261" s="23">
        <f t="shared" si="20"/>
        <v>77.396226415094304</v>
      </c>
      <c r="G261" s="93">
        <f t="shared" si="21"/>
        <v>3.9320754716981132</v>
      </c>
      <c r="H261" s="101"/>
      <c r="I261" s="108">
        <v>2006</v>
      </c>
      <c r="J261" s="112">
        <f t="shared" si="26"/>
        <v>33.872641509433961</v>
      </c>
      <c r="K261" s="115">
        <f t="shared" si="24"/>
        <v>-104.39017299026018</v>
      </c>
      <c r="L261" s="111">
        <f t="shared" si="23"/>
        <v>35.602264150943384</v>
      </c>
      <c r="M261" s="117">
        <f t="shared" si="25"/>
        <v>-105.30774661446628</v>
      </c>
      <c r="N261" s="18"/>
      <c r="O261" s="18"/>
      <c r="P261" s="18" t="s">
        <v>75</v>
      </c>
      <c r="Q261" s="18">
        <v>56</v>
      </c>
      <c r="R261" s="18"/>
      <c r="S261" s="18">
        <v>62</v>
      </c>
      <c r="T261" s="18" t="s">
        <v>76</v>
      </c>
      <c r="U261" s="18"/>
    </row>
    <row r="262" spans="1:21" x14ac:dyDescent="0.25">
      <c r="A262" s="2">
        <v>2007</v>
      </c>
      <c r="B262" s="2">
        <v>8503</v>
      </c>
      <c r="C262" s="2">
        <f t="shared" si="22"/>
        <v>336.66299999999984</v>
      </c>
      <c r="D262" s="22">
        <f t="shared" si="18"/>
        <v>158.80330188679238</v>
      </c>
      <c r="E262" s="2">
        <f t="shared" si="19"/>
        <v>168.33149999999992</v>
      </c>
      <c r="F262" s="23">
        <f t="shared" si="20"/>
        <v>79.401650943396191</v>
      </c>
      <c r="G262" s="93">
        <f t="shared" si="21"/>
        <v>4.0108490566037736</v>
      </c>
      <c r="H262" s="101"/>
      <c r="I262" s="108">
        <v>2007</v>
      </c>
      <c r="J262" s="112">
        <f t="shared" si="26"/>
        <v>34.791037735849059</v>
      </c>
      <c r="K262" s="115">
        <f t="shared" si="24"/>
        <v>-107.22052623927895</v>
      </c>
      <c r="L262" s="111">
        <f t="shared" si="23"/>
        <v>36.524759433962252</v>
      </c>
      <c r="M262" s="117">
        <f t="shared" si="25"/>
        <v>-108.0363904755792</v>
      </c>
      <c r="N262" s="18"/>
      <c r="O262" s="18"/>
      <c r="P262" s="18" t="s">
        <v>77</v>
      </c>
      <c r="Q262" s="18">
        <v>82</v>
      </c>
      <c r="R262" s="18"/>
      <c r="S262" s="18">
        <v>66</v>
      </c>
      <c r="T262" s="18" t="s">
        <v>78</v>
      </c>
      <c r="U262" s="18"/>
    </row>
    <row r="263" spans="1:21" x14ac:dyDescent="0.25">
      <c r="A263" s="2">
        <v>2008</v>
      </c>
      <c r="B263" s="2">
        <v>8776</v>
      </c>
      <c r="C263" s="2">
        <f t="shared" si="22"/>
        <v>345.43899999999985</v>
      </c>
      <c r="D263" s="22">
        <f t="shared" ref="D263:D269" si="27">C263/$G$4</f>
        <v>162.9429245283018</v>
      </c>
      <c r="E263" s="2">
        <f t="shared" ref="E263:E269" si="28">C263/2</f>
        <v>172.71949999999993</v>
      </c>
      <c r="F263" s="23">
        <f t="shared" ref="F263:F269" si="29">E263/$G$4</f>
        <v>81.471462264150901</v>
      </c>
      <c r="G263" s="93">
        <f t="shared" ref="G263:G269" si="30">B263/(1000*$G$4)</f>
        <v>4.1396226415094342</v>
      </c>
      <c r="H263" s="101"/>
      <c r="I263" s="108">
        <v>2008</v>
      </c>
      <c r="J263" s="112">
        <f t="shared" si="26"/>
        <v>35.828773584905662</v>
      </c>
      <c r="K263" s="115">
        <f t="shared" si="24"/>
        <v>-110.41866550370693</v>
      </c>
      <c r="L263" s="111">
        <f t="shared" si="23"/>
        <v>37.476872641509416</v>
      </c>
      <c r="M263" s="117">
        <f t="shared" si="25"/>
        <v>-110.85264103716059</v>
      </c>
      <c r="N263" s="18"/>
      <c r="O263" s="18"/>
      <c r="P263" s="18" t="s">
        <v>79</v>
      </c>
      <c r="Q263" s="18">
        <v>88</v>
      </c>
      <c r="R263" s="18"/>
      <c r="S263" s="18">
        <v>69</v>
      </c>
      <c r="T263" s="18" t="s">
        <v>80</v>
      </c>
      <c r="U263" s="18"/>
    </row>
    <row r="264" spans="1:21" x14ac:dyDescent="0.25">
      <c r="A264" s="2">
        <v>2009</v>
      </c>
      <c r="B264" s="2">
        <v>8697</v>
      </c>
      <c r="C264" s="2">
        <f t="shared" ref="C264:C269" si="31">C263+B264/1000</f>
        <v>354.13599999999985</v>
      </c>
      <c r="D264" s="22">
        <f t="shared" si="27"/>
        <v>167.04528301886785</v>
      </c>
      <c r="E264" s="2">
        <f t="shared" si="28"/>
        <v>177.06799999999993</v>
      </c>
      <c r="F264" s="23">
        <f t="shared" si="29"/>
        <v>83.522641509433925</v>
      </c>
      <c r="G264" s="93">
        <f t="shared" si="30"/>
        <v>4.1023584905660373</v>
      </c>
      <c r="H264" s="101"/>
      <c r="I264" s="108">
        <v>2009</v>
      </c>
      <c r="J264" s="112">
        <f t="shared" si="26"/>
        <v>36.836320754716986</v>
      </c>
      <c r="K264" s="115">
        <f t="shared" si="24"/>
        <v>-113.52376798953337</v>
      </c>
      <c r="L264" s="111">
        <f t="shared" si="23"/>
        <v>38.42041509433961</v>
      </c>
      <c r="M264" s="117">
        <f t="shared" si="25"/>
        <v>-113.64354020922914</v>
      </c>
      <c r="N264" s="18"/>
      <c r="O264" s="18"/>
      <c r="P264" s="18" t="s">
        <v>81</v>
      </c>
      <c r="Q264" s="18">
        <v>15</v>
      </c>
      <c r="R264" s="18"/>
      <c r="S264" s="18">
        <v>66</v>
      </c>
      <c r="T264" s="18" t="s">
        <v>78</v>
      </c>
      <c r="U264" s="18"/>
    </row>
    <row r="265" spans="1:21" x14ac:dyDescent="0.25">
      <c r="A265" s="2">
        <v>2010</v>
      </c>
      <c r="B265" s="2">
        <v>9128</v>
      </c>
      <c r="C265" s="2">
        <f t="shared" si="31"/>
        <v>363.26399999999984</v>
      </c>
      <c r="D265" s="22">
        <f t="shared" si="27"/>
        <v>171.35094339622634</v>
      </c>
      <c r="E265" s="2">
        <f t="shared" si="28"/>
        <v>181.63199999999992</v>
      </c>
      <c r="F265" s="23">
        <f t="shared" si="29"/>
        <v>85.675471698113171</v>
      </c>
      <c r="G265" s="93">
        <f t="shared" si="30"/>
        <v>4.3056603773584907</v>
      </c>
      <c r="H265" s="101"/>
      <c r="I265" s="108">
        <v>2010</v>
      </c>
      <c r="J265" s="112">
        <f t="shared" si="26"/>
        <v>37.966037735849056</v>
      </c>
      <c r="K265" s="115">
        <f t="shared" si="24"/>
        <v>-117.00537868876289</v>
      </c>
      <c r="L265" s="111">
        <f t="shared" si="23"/>
        <v>39.410716981132062</v>
      </c>
      <c r="M265" s="117">
        <f t="shared" si="25"/>
        <v>-116.57274886079195</v>
      </c>
      <c r="N265" s="18"/>
      <c r="O265" s="18"/>
      <c r="P265" s="18" t="s">
        <v>82</v>
      </c>
      <c r="Q265" s="18">
        <v>46</v>
      </c>
      <c r="R265" s="18"/>
      <c r="S265" s="18">
        <v>67</v>
      </c>
      <c r="T265" s="18" t="s">
        <v>83</v>
      </c>
      <c r="U265" s="18"/>
    </row>
    <row r="266" spans="1:21" x14ac:dyDescent="0.25">
      <c r="A266" s="2">
        <v>2011</v>
      </c>
      <c r="B266" s="2">
        <v>9503</v>
      </c>
      <c r="C266" s="2">
        <f t="shared" si="31"/>
        <v>372.76699999999983</v>
      </c>
      <c r="D266" s="22">
        <f t="shared" si="27"/>
        <v>175.83349056603765</v>
      </c>
      <c r="E266" s="2">
        <f t="shared" si="28"/>
        <v>186.38349999999991</v>
      </c>
      <c r="F266" s="23">
        <f t="shared" si="29"/>
        <v>87.916745283018827</v>
      </c>
      <c r="G266" s="93">
        <f t="shared" si="30"/>
        <v>4.4825471698113208</v>
      </c>
      <c r="H266" s="101"/>
      <c r="I266" s="108">
        <v>2011</v>
      </c>
      <c r="J266" s="112">
        <f t="shared" si="26"/>
        <v>39.197169811320755</v>
      </c>
      <c r="K266" s="115">
        <f t="shared" si="24"/>
        <v>-120.79953481610697</v>
      </c>
      <c r="L266" s="111">
        <f t="shared" si="23"/>
        <v>40.44170283018866</v>
      </c>
      <c r="M266" s="117">
        <f t="shared" si="25"/>
        <v>-119.62229638662467</v>
      </c>
      <c r="N266" s="18"/>
      <c r="O266" s="18"/>
      <c r="P266" s="18" t="s">
        <v>84</v>
      </c>
      <c r="Q266" s="18">
        <v>94</v>
      </c>
      <c r="R266" s="18"/>
      <c r="S266" s="18">
        <v>64</v>
      </c>
      <c r="T266" s="18" t="s">
        <v>85</v>
      </c>
      <c r="U266" s="18"/>
    </row>
    <row r="267" spans="1:21" x14ac:dyDescent="0.25">
      <c r="A267" s="2">
        <v>2012</v>
      </c>
      <c r="B267" s="2">
        <v>9673</v>
      </c>
      <c r="C267" s="2">
        <f t="shared" si="31"/>
        <v>382.43999999999983</v>
      </c>
      <c r="D267" s="22">
        <f t="shared" si="27"/>
        <v>180.39622641509425</v>
      </c>
      <c r="E267" s="2">
        <f t="shared" si="28"/>
        <v>191.21999999999991</v>
      </c>
      <c r="F267" s="23">
        <f t="shared" si="29"/>
        <v>90.198113207547124</v>
      </c>
      <c r="G267" s="93">
        <f t="shared" si="30"/>
        <v>4.5627358490566037</v>
      </c>
      <c r="H267" s="101"/>
      <c r="I267" s="108">
        <v>2012</v>
      </c>
      <c r="J267" s="112">
        <f t="shared" si="26"/>
        <v>40.46084905660377</v>
      </c>
      <c r="K267" s="115">
        <f t="shared" si="24"/>
        <v>-124.69399622038084</v>
      </c>
      <c r="L267" s="111">
        <f t="shared" si="23"/>
        <v>41.491132075471675</v>
      </c>
      <c r="M267" s="117">
        <f t="shared" si="25"/>
        <v>-122.72639753545978</v>
      </c>
      <c r="N267" s="18"/>
      <c r="O267" s="18"/>
      <c r="P267" s="18" t="s">
        <v>86</v>
      </c>
      <c r="Q267" s="18">
        <v>19</v>
      </c>
      <c r="R267" s="18"/>
      <c r="S267" s="18">
        <v>65</v>
      </c>
      <c r="T267" s="18" t="s">
        <v>85</v>
      </c>
      <c r="U267" s="18"/>
    </row>
    <row r="268" spans="1:21" x14ac:dyDescent="0.25">
      <c r="A268" s="2">
        <v>2013</v>
      </c>
      <c r="B268" s="2">
        <v>9773</v>
      </c>
      <c r="C268" s="2">
        <f t="shared" si="31"/>
        <v>392.21299999999985</v>
      </c>
      <c r="D268" s="22">
        <f t="shared" si="27"/>
        <v>185.00613207547161</v>
      </c>
      <c r="E268" s="2">
        <f t="shared" si="28"/>
        <v>196.10649999999993</v>
      </c>
      <c r="F268" s="23">
        <f t="shared" si="29"/>
        <v>92.503066037735806</v>
      </c>
      <c r="G268" s="93">
        <f t="shared" si="30"/>
        <v>4.6099056603773585</v>
      </c>
      <c r="H268" s="101"/>
      <c r="I268" s="108">
        <v>2013</v>
      </c>
      <c r="J268" s="112">
        <f t="shared" si="26"/>
        <v>41.591509433962258</v>
      </c>
      <c r="K268" s="115">
        <f t="shared" si="24"/>
        <v>-128.17851431894167</v>
      </c>
      <c r="L268" s="111">
        <f t="shared" si="23"/>
        <v>42.551410377358472</v>
      </c>
      <c r="M268" s="117">
        <f t="shared" si="25"/>
        <v>-125.8625890507669</v>
      </c>
      <c r="N268" s="18"/>
      <c r="O268" s="18"/>
      <c r="P268" s="18" t="s">
        <v>87</v>
      </c>
      <c r="Q268" s="18">
        <v>54</v>
      </c>
      <c r="R268" s="18"/>
      <c r="S268" s="18">
        <v>68</v>
      </c>
      <c r="T268" s="18" t="s">
        <v>85</v>
      </c>
      <c r="U268" s="18"/>
    </row>
    <row r="269" spans="1:21" x14ac:dyDescent="0.25">
      <c r="A269" s="2">
        <v>2014</v>
      </c>
      <c r="B269" s="2">
        <v>9855</v>
      </c>
      <c r="C269" s="2">
        <f t="shared" si="31"/>
        <v>402.06799999999987</v>
      </c>
      <c r="D269" s="22">
        <f t="shared" si="27"/>
        <v>189.654716981132</v>
      </c>
      <c r="E269" s="2">
        <f t="shared" si="28"/>
        <v>201.03399999999993</v>
      </c>
      <c r="F269" s="23">
        <f t="shared" si="29"/>
        <v>94.827358490565999</v>
      </c>
      <c r="G269" s="96">
        <f t="shared" si="30"/>
        <v>4.6485849056603774</v>
      </c>
      <c r="H269" s="101"/>
      <c r="I269" s="108">
        <v>2014</v>
      </c>
      <c r="J269" s="112">
        <f t="shared" si="26"/>
        <v>42.5877358490566</v>
      </c>
      <c r="K269" s="115">
        <f t="shared" si="24"/>
        <v>-131.24872801279253</v>
      </c>
      <c r="L269" s="111">
        <f t="shared" si="23"/>
        <v>43.620584905660358</v>
      </c>
      <c r="M269" s="117">
        <f t="shared" si="25"/>
        <v>-129.02509466658103</v>
      </c>
      <c r="N269" s="18"/>
      <c r="O269" s="18"/>
      <c r="P269" s="18" t="s">
        <v>88</v>
      </c>
      <c r="Q269" s="18">
        <v>68</v>
      </c>
      <c r="R269" s="18"/>
      <c r="S269" s="18">
        <v>68</v>
      </c>
      <c r="T269" s="18" t="s">
        <v>85</v>
      </c>
      <c r="U269" s="18"/>
    </row>
    <row r="270" spans="1:21" x14ac:dyDescent="0.25">
      <c r="A270" s="2">
        <v>2015</v>
      </c>
      <c r="D270" s="1">
        <v>194</v>
      </c>
      <c r="G270" s="46">
        <v>4.7</v>
      </c>
      <c r="I270" s="107">
        <v>2015</v>
      </c>
      <c r="J270" s="110">
        <f t="shared" si="26"/>
        <v>43.494339622641512</v>
      </c>
      <c r="K270" s="115">
        <f t="shared" si="24"/>
        <v>-134.04273877017008</v>
      </c>
      <c r="L270" s="113">
        <f t="shared" ref="L270" si="32">L$203*D270</f>
        <v>44.620000000000005</v>
      </c>
      <c r="M270" s="118">
        <f t="shared" si="25"/>
        <v>-131.98125922598038</v>
      </c>
      <c r="N270" s="18"/>
      <c r="O270" s="18"/>
      <c r="P270" s="18"/>
      <c r="Q270" s="18"/>
      <c r="R270" s="18"/>
      <c r="S270" s="18"/>
      <c r="T270" s="18"/>
      <c r="U270" s="18"/>
    </row>
    <row r="271" spans="1:21" x14ac:dyDescent="0.25"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</row>
    <row r="272" spans="1:21" x14ac:dyDescent="0.25"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</row>
    <row r="273" spans="11:21" x14ac:dyDescent="0.25"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</row>
    <row r="274" spans="11:21" x14ac:dyDescent="0.25"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</row>
    <row r="275" spans="11:21" x14ac:dyDescent="0.25"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</row>
    <row r="276" spans="11:21" x14ac:dyDescent="0.25"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</row>
    <row r="277" spans="11:21" x14ac:dyDescent="0.25"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</row>
    <row r="278" spans="11:21" x14ac:dyDescent="0.25"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</row>
    <row r="279" spans="11:21" x14ac:dyDescent="0.25"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</row>
    <row r="280" spans="11:21" x14ac:dyDescent="0.25"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</row>
    <row r="281" spans="11:21" x14ac:dyDescent="0.25"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</row>
    <row r="282" spans="11:21" x14ac:dyDescent="0.25"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</row>
    <row r="283" spans="11:21" x14ac:dyDescent="0.25"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</row>
    <row r="284" spans="11:21" x14ac:dyDescent="0.25"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</row>
    <row r="285" spans="11:21" x14ac:dyDescent="0.25"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</row>
    <row r="286" spans="11:21" x14ac:dyDescent="0.25"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</row>
    <row r="287" spans="11:21" x14ac:dyDescent="0.25"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</row>
    <row r="288" spans="11:21" x14ac:dyDescent="0.25"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</row>
    <row r="289" spans="11:21" x14ac:dyDescent="0.25"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</row>
    <row r="290" spans="11:21" x14ac:dyDescent="0.25"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</row>
    <row r="291" spans="11:21" x14ac:dyDescent="0.25"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</row>
    <row r="292" spans="11:21" x14ac:dyDescent="0.25"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</row>
    <row r="293" spans="11:21" x14ac:dyDescent="0.25"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</row>
    <row r="294" spans="11:21" x14ac:dyDescent="0.25"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</row>
    <row r="295" spans="11:21" x14ac:dyDescent="0.25"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</row>
    <row r="296" spans="11:21" x14ac:dyDescent="0.25"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</row>
    <row r="297" spans="11:21" x14ac:dyDescent="0.25"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</row>
    <row r="298" spans="11:21" x14ac:dyDescent="0.25"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1:21" x14ac:dyDescent="0.25"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1:21" x14ac:dyDescent="0.25"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</row>
    <row r="301" spans="11:21" x14ac:dyDescent="0.25"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</row>
    <row r="302" spans="11:21" x14ac:dyDescent="0.25"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</row>
    <row r="303" spans="11:21" x14ac:dyDescent="0.25"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</row>
    <row r="304" spans="11:21" x14ac:dyDescent="0.25"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</row>
    <row r="305" spans="11:21" x14ac:dyDescent="0.25"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</row>
    <row r="306" spans="11:21" x14ac:dyDescent="0.25"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</row>
    <row r="307" spans="11:21" x14ac:dyDescent="0.25"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</row>
    <row r="308" spans="11:21" x14ac:dyDescent="0.25"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</row>
    <row r="309" spans="11:21" x14ac:dyDescent="0.25"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</row>
    <row r="310" spans="11:21" x14ac:dyDescent="0.25"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</row>
    <row r="311" spans="11:21" x14ac:dyDescent="0.25"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</row>
    <row r="312" spans="11:21" x14ac:dyDescent="0.25"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</row>
    <row r="313" spans="11:21" x14ac:dyDescent="0.25"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</row>
    <row r="314" spans="11:21" x14ac:dyDescent="0.25"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1:21" x14ac:dyDescent="0.25"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</row>
    <row r="316" spans="11:21" x14ac:dyDescent="0.25"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1:21" x14ac:dyDescent="0.25"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1:21" x14ac:dyDescent="0.25"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1:21" x14ac:dyDescent="0.25"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</row>
    <row r="320" spans="11:21" x14ac:dyDescent="0.25"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</row>
    <row r="321" spans="11:21" x14ac:dyDescent="0.25"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</row>
    <row r="322" spans="11:21" x14ac:dyDescent="0.25"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</row>
    <row r="323" spans="11:21" x14ac:dyDescent="0.25"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</row>
    <row r="324" spans="11:21" x14ac:dyDescent="0.25"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</row>
    <row r="325" spans="11:21" x14ac:dyDescent="0.25"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</row>
    <row r="326" spans="11:21" x14ac:dyDescent="0.25"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</row>
    <row r="327" spans="11:21" x14ac:dyDescent="0.25"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</row>
    <row r="328" spans="11:21" x14ac:dyDescent="0.25"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</row>
    <row r="329" spans="11:21" x14ac:dyDescent="0.25"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</row>
    <row r="330" spans="11:21" x14ac:dyDescent="0.25"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</row>
    <row r="331" spans="11:21" x14ac:dyDescent="0.25"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</row>
    <row r="332" spans="11:21" x14ac:dyDescent="0.25"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</row>
    <row r="333" spans="11:21" x14ac:dyDescent="0.25"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</row>
    <row r="334" spans="11:21" x14ac:dyDescent="0.25"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</row>
    <row r="335" spans="11:21" x14ac:dyDescent="0.25"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</row>
    <row r="336" spans="11:21" x14ac:dyDescent="0.25"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</row>
    <row r="337" spans="11:21" x14ac:dyDescent="0.25"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</row>
    <row r="338" spans="11:21" x14ac:dyDescent="0.25"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</row>
    <row r="339" spans="11:21" x14ac:dyDescent="0.25"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</row>
    <row r="340" spans="11:21" x14ac:dyDescent="0.25"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</row>
    <row r="341" spans="11:21" x14ac:dyDescent="0.25"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</row>
    <row r="342" spans="11:21" x14ac:dyDescent="0.25"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</row>
    <row r="343" spans="11:21" x14ac:dyDescent="0.25"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</row>
    <row r="344" spans="11:21" x14ac:dyDescent="0.25"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</row>
    <row r="345" spans="11:21" x14ac:dyDescent="0.25"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</row>
    <row r="346" spans="11:21" x14ac:dyDescent="0.25"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</row>
    <row r="347" spans="11:21" x14ac:dyDescent="0.25"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</row>
    <row r="348" spans="11:21" x14ac:dyDescent="0.25"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</row>
    <row r="349" spans="11:21" x14ac:dyDescent="0.25"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</row>
    <row r="350" spans="11:21" x14ac:dyDescent="0.25"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</row>
    <row r="351" spans="11:21" x14ac:dyDescent="0.25"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</row>
    <row r="352" spans="11:21" x14ac:dyDescent="0.25"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</row>
    <row r="353" spans="11:21" x14ac:dyDescent="0.25"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</row>
    <row r="354" spans="11:21" x14ac:dyDescent="0.25"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</row>
    <row r="355" spans="11:21" x14ac:dyDescent="0.25"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</row>
    <row r="356" spans="11:21" x14ac:dyDescent="0.25"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</row>
    <row r="357" spans="11:21" x14ac:dyDescent="0.25"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</row>
    <row r="358" spans="11:21" x14ac:dyDescent="0.25"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</row>
    <row r="359" spans="11:21" x14ac:dyDescent="0.25"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</row>
    <row r="360" spans="11:21" x14ac:dyDescent="0.25"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</row>
    <row r="361" spans="11:21" x14ac:dyDescent="0.25"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</row>
    <row r="362" spans="11:21" x14ac:dyDescent="0.25"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</row>
    <row r="363" spans="11:21" x14ac:dyDescent="0.25"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</row>
    <row r="364" spans="11:21" x14ac:dyDescent="0.25"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</row>
    <row r="365" spans="11:21" x14ac:dyDescent="0.25"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</row>
    <row r="366" spans="11:21" x14ac:dyDescent="0.25"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</row>
    <row r="367" spans="11:21" x14ac:dyDescent="0.25"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</row>
    <row r="368" spans="11:21" x14ac:dyDescent="0.25"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</row>
    <row r="369" spans="11:21" x14ac:dyDescent="0.25"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</row>
    <row r="370" spans="11:21" x14ac:dyDescent="0.25"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</row>
    <row r="371" spans="11:21" x14ac:dyDescent="0.25"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</row>
    <row r="372" spans="11:21" x14ac:dyDescent="0.25"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</row>
    <row r="373" spans="11:21" x14ac:dyDescent="0.25"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</row>
    <row r="374" spans="11:21" x14ac:dyDescent="0.25"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</row>
    <row r="375" spans="11:21" x14ac:dyDescent="0.25"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</row>
    <row r="376" spans="11:21" x14ac:dyDescent="0.25"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</row>
    <row r="377" spans="11:21" x14ac:dyDescent="0.25"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</row>
    <row r="378" spans="11:21" x14ac:dyDescent="0.25"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</row>
    <row r="379" spans="11:21" x14ac:dyDescent="0.25"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</row>
    <row r="380" spans="11:21" x14ac:dyDescent="0.25"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</row>
    <row r="381" spans="11:21" x14ac:dyDescent="0.25"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</row>
    <row r="382" spans="11:21" x14ac:dyDescent="0.25"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</row>
    <row r="383" spans="11:21" x14ac:dyDescent="0.25"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</row>
    <row r="384" spans="11:21" x14ac:dyDescent="0.25"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</row>
    <row r="385" spans="11:21" x14ac:dyDescent="0.25"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</row>
    <row r="386" spans="11:21" x14ac:dyDescent="0.25"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</row>
    <row r="387" spans="11:21" x14ac:dyDescent="0.25"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</row>
    <row r="388" spans="11:21" x14ac:dyDescent="0.25"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</row>
    <row r="389" spans="11:21" x14ac:dyDescent="0.25"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</row>
    <row r="390" spans="11:21" x14ac:dyDescent="0.25"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</row>
    <row r="391" spans="11:21" x14ac:dyDescent="0.25"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</row>
    <row r="392" spans="11:21" x14ac:dyDescent="0.25"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</row>
    <row r="393" spans="11:21" x14ac:dyDescent="0.25"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</row>
    <row r="394" spans="11:21" x14ac:dyDescent="0.25"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</row>
    <row r="395" spans="11:21" x14ac:dyDescent="0.25"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</row>
    <row r="396" spans="11:21" x14ac:dyDescent="0.25"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</row>
    <row r="397" spans="11:21" x14ac:dyDescent="0.25"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</row>
    <row r="398" spans="11:21" x14ac:dyDescent="0.25"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</row>
    <row r="399" spans="11:21" x14ac:dyDescent="0.25"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</row>
    <row r="400" spans="11:21" x14ac:dyDescent="0.25"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</row>
  </sheetData>
  <sheetProtection selectLockedCells="1" selectUnlockedCells="1"/>
  <hyperlinks>
    <hyperlink ref="A1" r:id="rId1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2"/>
  <headerFooter alignWithMargins="0">
    <oddHeader>&amp;C&amp;"Times New Roman,Normal"&amp;12&amp;A</oddHeader>
    <oddFooter>&amp;C&amp;"Times New Roman,Normal"&amp;12Page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K59"/>
  <sheetViews>
    <sheetView zoomScale="70" zoomScaleNormal="70" workbookViewId="0">
      <selection activeCell="S42" sqref="S42"/>
    </sheetView>
  </sheetViews>
  <sheetFormatPr baseColWidth="10" defaultRowHeight="14.4" x14ac:dyDescent="0.3"/>
  <cols>
    <col min="2" max="2" width="17" customWidth="1"/>
    <col min="3" max="3" width="34" customWidth="1"/>
    <col min="9" max="9" width="34" customWidth="1"/>
    <col min="10" max="10" width="17" customWidth="1"/>
    <col min="17" max="17" width="17" customWidth="1"/>
  </cols>
  <sheetData>
    <row r="2" spans="1:11" x14ac:dyDescent="0.3">
      <c r="F2">
        <v>0.6</v>
      </c>
    </row>
    <row r="3" spans="1:11" x14ac:dyDescent="0.3">
      <c r="A3" s="21" t="s">
        <v>113</v>
      </c>
      <c r="B3" s="21" t="s">
        <v>117</v>
      </c>
      <c r="C3" s="21" t="s">
        <v>2972</v>
      </c>
      <c r="D3" s="37" t="s">
        <v>2971</v>
      </c>
      <c r="E3" s="37" t="s">
        <v>2160</v>
      </c>
      <c r="F3" s="37" t="s">
        <v>2161</v>
      </c>
      <c r="H3" s="21" t="s">
        <v>113</v>
      </c>
      <c r="I3" s="21" t="s">
        <v>2165</v>
      </c>
      <c r="J3" s="21" t="s">
        <v>2164</v>
      </c>
      <c r="K3" s="70" t="s">
        <v>2166</v>
      </c>
    </row>
    <row r="4" spans="1:11" x14ac:dyDescent="0.3">
      <c r="A4" s="2">
        <v>1959</v>
      </c>
      <c r="B4" s="2">
        <v>315.97000000000003</v>
      </c>
      <c r="C4" s="22">
        <v>1.1575471698113207</v>
      </c>
      <c r="D4" s="38">
        <f>C4</f>
        <v>1.1575471698113207</v>
      </c>
      <c r="E4">
        <f>B4-314.5</f>
        <v>1.4700000000000273</v>
      </c>
      <c r="F4">
        <f>D4*$F$2</f>
        <v>0.69452830188679238</v>
      </c>
      <c r="H4" s="2">
        <v>1959</v>
      </c>
      <c r="I4" s="22">
        <v>2.7</v>
      </c>
      <c r="J4" s="2">
        <f>B4-314.5</f>
        <v>1.4700000000000273</v>
      </c>
      <c r="K4">
        <f>J4/I4</f>
        <v>0.5444444444444545</v>
      </c>
    </row>
    <row r="5" spans="1:11" x14ac:dyDescent="0.3">
      <c r="A5" s="2">
        <v>1960</v>
      </c>
      <c r="B5" s="2">
        <v>316.91000000000003</v>
      </c>
      <c r="C5" s="22">
        <v>1.2117924528301887</v>
      </c>
      <c r="D5" s="38">
        <f>C5+D4</f>
        <v>2.3693396226415091</v>
      </c>
      <c r="E5">
        <f t="shared" ref="E5:E59" si="0">B5-314.5</f>
        <v>2.410000000000025</v>
      </c>
      <c r="F5">
        <f t="shared" ref="F5:F59" si="1">D5*$F$2</f>
        <v>1.4216037735849054</v>
      </c>
      <c r="H5" s="2">
        <v>1960</v>
      </c>
      <c r="I5" s="22">
        <f>I4+C5</f>
        <v>3.9117924528301886</v>
      </c>
      <c r="J5" s="2">
        <f t="shared" ref="J5:J59" si="2">B5-314.5</f>
        <v>2.410000000000025</v>
      </c>
      <c r="K5">
        <f t="shared" ref="K5:K59" si="3">J5/I5</f>
        <v>0.61608585554082396</v>
      </c>
    </row>
    <row r="6" spans="1:11" x14ac:dyDescent="0.3">
      <c r="A6" s="2">
        <v>1961</v>
      </c>
      <c r="B6" s="2">
        <v>317.64</v>
      </c>
      <c r="C6" s="22">
        <v>1.2169811320754718</v>
      </c>
      <c r="D6" s="38">
        <f t="shared" ref="D6:D59" si="4">C6+D5</f>
        <v>3.5863207547169811</v>
      </c>
      <c r="E6">
        <f t="shared" si="0"/>
        <v>3.1399999999999864</v>
      </c>
      <c r="F6">
        <f t="shared" si="1"/>
        <v>2.1517924528301884</v>
      </c>
      <c r="H6" s="2">
        <v>1961</v>
      </c>
      <c r="I6" s="22">
        <f t="shared" ref="I6:I59" si="5">I5+C6</f>
        <v>5.1287735849056606</v>
      </c>
      <c r="J6" s="2">
        <f t="shared" si="2"/>
        <v>3.1399999999999864</v>
      </c>
      <c r="K6">
        <f t="shared" si="3"/>
        <v>0.61223213464544934</v>
      </c>
    </row>
    <row r="7" spans="1:11" x14ac:dyDescent="0.3">
      <c r="A7" s="2">
        <v>1962</v>
      </c>
      <c r="B7" s="2">
        <v>318.45</v>
      </c>
      <c r="C7" s="22">
        <v>1.2669811320754718</v>
      </c>
      <c r="D7" s="38">
        <f t="shared" si="4"/>
        <v>4.8533018867924529</v>
      </c>
      <c r="E7">
        <f t="shared" si="0"/>
        <v>3.9499999999999886</v>
      </c>
      <c r="F7">
        <f t="shared" si="1"/>
        <v>2.9119811320754718</v>
      </c>
      <c r="H7" s="2">
        <v>1962</v>
      </c>
      <c r="I7" s="22">
        <f t="shared" si="5"/>
        <v>6.3957547169811324</v>
      </c>
      <c r="J7" s="2">
        <f t="shared" si="2"/>
        <v>3.9499999999999886</v>
      </c>
      <c r="K7">
        <f t="shared" si="3"/>
        <v>0.61759716793273656</v>
      </c>
    </row>
    <row r="8" spans="1:11" x14ac:dyDescent="0.3">
      <c r="A8" s="2">
        <v>1963</v>
      </c>
      <c r="B8" s="2">
        <v>318.99</v>
      </c>
      <c r="C8" s="22">
        <v>1.3363207547169811</v>
      </c>
      <c r="D8" s="38">
        <f t="shared" si="4"/>
        <v>6.189622641509434</v>
      </c>
      <c r="E8">
        <f t="shared" si="0"/>
        <v>4.4900000000000091</v>
      </c>
      <c r="F8">
        <f t="shared" si="1"/>
        <v>3.7137735849056601</v>
      </c>
      <c r="H8" s="2">
        <v>1963</v>
      </c>
      <c r="I8" s="22">
        <f t="shared" si="5"/>
        <v>7.7320754716981135</v>
      </c>
      <c r="J8" s="2">
        <f t="shared" si="2"/>
        <v>4.4900000000000091</v>
      </c>
      <c r="K8">
        <f t="shared" si="3"/>
        <v>0.58069790141532573</v>
      </c>
    </row>
    <row r="9" spans="1:11" x14ac:dyDescent="0.3">
      <c r="A9" s="2">
        <v>1964</v>
      </c>
      <c r="B9" s="2">
        <v>319.62</v>
      </c>
      <c r="C9" s="22">
        <v>1.4127358490566038</v>
      </c>
      <c r="D9" s="38">
        <f t="shared" si="4"/>
        <v>7.6023584905660382</v>
      </c>
      <c r="E9">
        <f t="shared" si="0"/>
        <v>5.1200000000000045</v>
      </c>
      <c r="F9">
        <f t="shared" si="1"/>
        <v>4.5614150943396226</v>
      </c>
      <c r="H9" s="2">
        <v>1964</v>
      </c>
      <c r="I9" s="22">
        <f t="shared" si="5"/>
        <v>9.1448113207547177</v>
      </c>
      <c r="J9" s="2">
        <f t="shared" si="2"/>
        <v>5.1200000000000045</v>
      </c>
      <c r="K9">
        <f t="shared" si="3"/>
        <v>0.55988033218135913</v>
      </c>
    </row>
    <row r="10" spans="1:11" x14ac:dyDescent="0.3">
      <c r="A10" s="2">
        <v>1965</v>
      </c>
      <c r="B10" s="2">
        <v>320.04000000000002</v>
      </c>
      <c r="C10" s="22">
        <v>1.4764150943396226</v>
      </c>
      <c r="D10" s="38">
        <f t="shared" si="4"/>
        <v>9.0787735849056617</v>
      </c>
      <c r="E10">
        <f t="shared" si="0"/>
        <v>5.5400000000000205</v>
      </c>
      <c r="F10">
        <f t="shared" si="1"/>
        <v>5.447264150943397</v>
      </c>
      <c r="H10" s="2">
        <v>1965</v>
      </c>
      <c r="I10" s="22">
        <f t="shared" si="5"/>
        <v>10.621226415094341</v>
      </c>
      <c r="J10" s="2">
        <f t="shared" si="2"/>
        <v>5.5400000000000205</v>
      </c>
      <c r="K10">
        <f t="shared" si="3"/>
        <v>0.52159701558822413</v>
      </c>
    </row>
    <row r="11" spans="1:11" x14ac:dyDescent="0.3">
      <c r="A11" s="2">
        <v>1966</v>
      </c>
      <c r="B11" s="2">
        <v>321.38</v>
      </c>
      <c r="C11" s="22">
        <v>1.5509433962264152</v>
      </c>
      <c r="D11" s="38">
        <f t="shared" si="4"/>
        <v>10.629716981132077</v>
      </c>
      <c r="E11">
        <f t="shared" si="0"/>
        <v>6.8799999999999955</v>
      </c>
      <c r="F11">
        <f t="shared" si="1"/>
        <v>6.3778301886792459</v>
      </c>
      <c r="H11" s="2">
        <v>1966</v>
      </c>
      <c r="I11" s="22">
        <f t="shared" si="5"/>
        <v>12.172169811320757</v>
      </c>
      <c r="J11" s="2">
        <f t="shared" si="2"/>
        <v>6.8799999999999955</v>
      </c>
      <c r="K11">
        <f t="shared" si="3"/>
        <v>0.56522379383840293</v>
      </c>
    </row>
    <row r="12" spans="1:11" x14ac:dyDescent="0.3">
      <c r="A12" s="2">
        <v>1967</v>
      </c>
      <c r="B12" s="2">
        <v>322.16000000000003</v>
      </c>
      <c r="C12" s="22">
        <v>1.6004716981132074</v>
      </c>
      <c r="D12" s="38">
        <f t="shared" si="4"/>
        <v>12.230188679245284</v>
      </c>
      <c r="E12">
        <f t="shared" si="0"/>
        <v>7.660000000000025</v>
      </c>
      <c r="F12">
        <f t="shared" si="1"/>
        <v>7.3381132075471704</v>
      </c>
      <c r="H12" s="2">
        <v>1967</v>
      </c>
      <c r="I12" s="22">
        <f t="shared" si="5"/>
        <v>13.772641509433964</v>
      </c>
      <c r="J12" s="2">
        <f t="shared" si="2"/>
        <v>7.660000000000025</v>
      </c>
      <c r="K12">
        <f t="shared" si="3"/>
        <v>0.55617508048496644</v>
      </c>
    </row>
    <row r="13" spans="1:11" x14ac:dyDescent="0.3">
      <c r="A13" s="2">
        <v>1968</v>
      </c>
      <c r="B13" s="2">
        <v>323.04000000000002</v>
      </c>
      <c r="C13" s="22">
        <v>1.6820754716981132</v>
      </c>
      <c r="D13" s="38">
        <f t="shared" si="4"/>
        <v>13.912264150943397</v>
      </c>
      <c r="E13">
        <f t="shared" si="0"/>
        <v>8.5400000000000205</v>
      </c>
      <c r="F13">
        <f t="shared" si="1"/>
        <v>8.3473584905660374</v>
      </c>
      <c r="H13" s="2">
        <v>1968</v>
      </c>
      <c r="I13" s="22">
        <f t="shared" si="5"/>
        <v>15.454716981132076</v>
      </c>
      <c r="J13" s="2">
        <f t="shared" si="2"/>
        <v>8.5400000000000205</v>
      </c>
      <c r="K13">
        <f t="shared" si="3"/>
        <v>0.55258210230741189</v>
      </c>
    </row>
    <row r="14" spans="1:11" x14ac:dyDescent="0.3">
      <c r="A14" s="2">
        <v>1969</v>
      </c>
      <c r="B14" s="2">
        <v>324.62</v>
      </c>
      <c r="C14" s="22">
        <v>1.7830188679245282</v>
      </c>
      <c r="D14" s="38">
        <f t="shared" si="4"/>
        <v>15.695283018867926</v>
      </c>
      <c r="E14">
        <f t="shared" si="0"/>
        <v>10.120000000000005</v>
      </c>
      <c r="F14">
        <f t="shared" si="1"/>
        <v>9.4171698113207558</v>
      </c>
      <c r="H14" s="2">
        <v>1969</v>
      </c>
      <c r="I14" s="22">
        <f t="shared" si="5"/>
        <v>17.237735849056605</v>
      </c>
      <c r="J14" s="2">
        <f t="shared" si="2"/>
        <v>10.120000000000005</v>
      </c>
      <c r="K14">
        <f t="shared" si="3"/>
        <v>0.58708406304728566</v>
      </c>
    </row>
    <row r="15" spans="1:11" x14ac:dyDescent="0.3">
      <c r="A15" s="2">
        <v>1970</v>
      </c>
      <c r="B15" s="2">
        <v>325.68</v>
      </c>
      <c r="C15" s="22">
        <v>1.9117924528301886</v>
      </c>
      <c r="D15" s="38">
        <f t="shared" si="4"/>
        <v>17.607075471698113</v>
      </c>
      <c r="E15">
        <f t="shared" si="0"/>
        <v>11.180000000000007</v>
      </c>
      <c r="F15">
        <f t="shared" si="1"/>
        <v>10.564245283018868</v>
      </c>
      <c r="H15" s="2">
        <v>1970</v>
      </c>
      <c r="I15" s="22">
        <f t="shared" si="5"/>
        <v>19.149528301886793</v>
      </c>
      <c r="J15" s="2">
        <f t="shared" si="2"/>
        <v>11.180000000000007</v>
      </c>
      <c r="K15">
        <f t="shared" si="3"/>
        <v>0.58382639111264412</v>
      </c>
    </row>
    <row r="16" spans="1:11" x14ac:dyDescent="0.3">
      <c r="A16" s="2">
        <v>1971</v>
      </c>
      <c r="B16" s="2">
        <v>326.32</v>
      </c>
      <c r="C16" s="22">
        <v>1.9849056603773585</v>
      </c>
      <c r="D16" s="38">
        <f t="shared" si="4"/>
        <v>19.591981132075471</v>
      </c>
      <c r="E16">
        <f t="shared" si="0"/>
        <v>11.819999999999993</v>
      </c>
      <c r="F16">
        <f t="shared" si="1"/>
        <v>11.755188679245283</v>
      </c>
      <c r="H16" s="2">
        <v>1971</v>
      </c>
      <c r="I16" s="22">
        <f t="shared" si="5"/>
        <v>21.134433962264151</v>
      </c>
      <c r="J16" s="2">
        <f t="shared" si="2"/>
        <v>11.819999999999993</v>
      </c>
      <c r="K16">
        <f t="shared" si="3"/>
        <v>0.55927686642115804</v>
      </c>
    </row>
    <row r="17" spans="1:11" x14ac:dyDescent="0.3">
      <c r="A17" s="2">
        <v>1972</v>
      </c>
      <c r="B17" s="2">
        <v>327.45</v>
      </c>
      <c r="C17" s="22">
        <v>2.0641509433962266</v>
      </c>
      <c r="D17" s="38">
        <f t="shared" si="4"/>
        <v>21.656132075471696</v>
      </c>
      <c r="E17">
        <f t="shared" si="0"/>
        <v>12.949999999999989</v>
      </c>
      <c r="F17">
        <f t="shared" si="1"/>
        <v>12.993679245283017</v>
      </c>
      <c r="H17" s="2">
        <v>1972</v>
      </c>
      <c r="I17" s="22">
        <f t="shared" si="5"/>
        <v>23.198584905660375</v>
      </c>
      <c r="J17" s="2">
        <f t="shared" si="2"/>
        <v>12.949999999999989</v>
      </c>
      <c r="K17">
        <f t="shared" si="3"/>
        <v>0.55822370427604107</v>
      </c>
    </row>
    <row r="18" spans="1:11" x14ac:dyDescent="0.3">
      <c r="A18" s="2">
        <v>1973</v>
      </c>
      <c r="B18" s="2">
        <v>329.68</v>
      </c>
      <c r="C18" s="22">
        <v>2.1764150943396228</v>
      </c>
      <c r="D18" s="38">
        <f t="shared" si="4"/>
        <v>23.83254716981132</v>
      </c>
      <c r="E18">
        <f t="shared" si="0"/>
        <v>15.180000000000007</v>
      </c>
      <c r="F18">
        <f t="shared" si="1"/>
        <v>14.299528301886792</v>
      </c>
      <c r="H18" s="2">
        <v>1973</v>
      </c>
      <c r="I18" s="22">
        <f t="shared" si="5"/>
        <v>25.375</v>
      </c>
      <c r="J18" s="2">
        <f t="shared" si="2"/>
        <v>15.180000000000007</v>
      </c>
      <c r="K18">
        <f t="shared" si="3"/>
        <v>0.59822660098522196</v>
      </c>
    </row>
    <row r="19" spans="1:11" x14ac:dyDescent="0.3">
      <c r="A19" s="2">
        <v>1974</v>
      </c>
      <c r="B19" s="2">
        <v>330.18</v>
      </c>
      <c r="C19" s="22">
        <v>2.1806603773584907</v>
      </c>
      <c r="D19" s="38">
        <f t="shared" si="4"/>
        <v>26.013207547169813</v>
      </c>
      <c r="E19">
        <f t="shared" si="0"/>
        <v>15.680000000000007</v>
      </c>
      <c r="F19">
        <f t="shared" si="1"/>
        <v>15.607924528301886</v>
      </c>
      <c r="H19" s="2">
        <v>1974</v>
      </c>
      <c r="I19" s="22">
        <f t="shared" si="5"/>
        <v>27.555660377358492</v>
      </c>
      <c r="J19" s="2">
        <f t="shared" si="2"/>
        <v>15.680000000000007</v>
      </c>
      <c r="K19">
        <f t="shared" si="3"/>
        <v>0.56903009346434341</v>
      </c>
    </row>
    <row r="20" spans="1:11" x14ac:dyDescent="0.3">
      <c r="A20" s="2">
        <v>1975</v>
      </c>
      <c r="B20" s="2">
        <v>331.11</v>
      </c>
      <c r="C20" s="22">
        <v>2.1679245283018869</v>
      </c>
      <c r="D20" s="38">
        <f t="shared" si="4"/>
        <v>28.181132075471702</v>
      </c>
      <c r="E20">
        <f t="shared" si="0"/>
        <v>16.610000000000014</v>
      </c>
      <c r="F20">
        <f t="shared" si="1"/>
        <v>16.908679245283022</v>
      </c>
      <c r="H20" s="2">
        <v>1975</v>
      </c>
      <c r="I20" s="22">
        <f t="shared" si="5"/>
        <v>29.723584905660381</v>
      </c>
      <c r="J20" s="2">
        <f t="shared" si="2"/>
        <v>16.610000000000014</v>
      </c>
      <c r="K20">
        <f t="shared" si="3"/>
        <v>0.55881550131716795</v>
      </c>
    </row>
    <row r="21" spans="1:11" x14ac:dyDescent="0.3">
      <c r="A21" s="2">
        <v>1976</v>
      </c>
      <c r="B21" s="2">
        <v>332.04</v>
      </c>
      <c r="C21" s="22">
        <v>2.2943396226415094</v>
      </c>
      <c r="D21" s="38">
        <f t="shared" si="4"/>
        <v>30.475471698113211</v>
      </c>
      <c r="E21">
        <f t="shared" si="0"/>
        <v>17.54000000000002</v>
      </c>
      <c r="F21">
        <f t="shared" si="1"/>
        <v>18.285283018867926</v>
      </c>
      <c r="H21" s="2">
        <v>1976</v>
      </c>
      <c r="I21" s="22">
        <f t="shared" si="5"/>
        <v>32.01792452830189</v>
      </c>
      <c r="J21" s="2">
        <f t="shared" si="2"/>
        <v>17.54000000000002</v>
      </c>
      <c r="K21">
        <f t="shared" si="3"/>
        <v>0.54781814431774711</v>
      </c>
    </row>
    <row r="22" spans="1:11" x14ac:dyDescent="0.3">
      <c r="A22" s="2">
        <v>1977</v>
      </c>
      <c r="B22" s="2">
        <v>333.83</v>
      </c>
      <c r="C22" s="22">
        <v>2.3660377358490567</v>
      </c>
      <c r="D22" s="38">
        <f t="shared" si="4"/>
        <v>32.841509433962266</v>
      </c>
      <c r="E22">
        <f t="shared" si="0"/>
        <v>19.329999999999984</v>
      </c>
      <c r="F22">
        <f t="shared" si="1"/>
        <v>19.70490566037736</v>
      </c>
      <c r="H22" s="2">
        <v>1977</v>
      </c>
      <c r="I22" s="22">
        <f t="shared" si="5"/>
        <v>34.383962264150945</v>
      </c>
      <c r="J22" s="2">
        <f t="shared" si="2"/>
        <v>19.329999999999984</v>
      </c>
      <c r="K22">
        <f t="shared" si="3"/>
        <v>0.56218070074354498</v>
      </c>
    </row>
    <row r="23" spans="1:11" x14ac:dyDescent="0.3">
      <c r="A23" s="2">
        <v>1978</v>
      </c>
      <c r="B23" s="2">
        <v>335.4</v>
      </c>
      <c r="C23" s="22">
        <v>2.3933962264150943</v>
      </c>
      <c r="D23" s="38">
        <f t="shared" si="4"/>
        <v>35.234905660377358</v>
      </c>
      <c r="E23">
        <f t="shared" si="0"/>
        <v>20.899999999999977</v>
      </c>
      <c r="F23">
        <f t="shared" si="1"/>
        <v>21.140943396226415</v>
      </c>
      <c r="H23" s="2">
        <v>1978</v>
      </c>
      <c r="I23" s="22">
        <f t="shared" si="5"/>
        <v>36.777358490566037</v>
      </c>
      <c r="J23" s="2">
        <f t="shared" si="2"/>
        <v>20.899999999999977</v>
      </c>
      <c r="K23">
        <f t="shared" si="3"/>
        <v>0.56828442437923188</v>
      </c>
    </row>
    <row r="24" spans="1:11" x14ac:dyDescent="0.3">
      <c r="A24" s="2">
        <v>1979</v>
      </c>
      <c r="B24" s="2">
        <v>336.84</v>
      </c>
      <c r="C24" s="22">
        <v>2.5268867924528302</v>
      </c>
      <c r="D24" s="38">
        <f t="shared" si="4"/>
        <v>37.761792452830186</v>
      </c>
      <c r="E24">
        <f t="shared" si="0"/>
        <v>22.339999999999975</v>
      </c>
      <c r="F24">
        <f t="shared" si="1"/>
        <v>22.657075471698111</v>
      </c>
      <c r="H24" s="2">
        <v>1979</v>
      </c>
      <c r="I24" s="22">
        <f t="shared" si="5"/>
        <v>39.304245283018865</v>
      </c>
      <c r="J24" s="2">
        <f t="shared" si="2"/>
        <v>22.339999999999975</v>
      </c>
      <c r="K24">
        <f t="shared" si="3"/>
        <v>0.56838643864386384</v>
      </c>
    </row>
    <row r="25" spans="1:11" x14ac:dyDescent="0.3">
      <c r="A25" s="2">
        <v>1980</v>
      </c>
      <c r="B25" s="2">
        <v>338.75</v>
      </c>
      <c r="C25" s="22">
        <v>2.5004716981132074</v>
      </c>
      <c r="D25" s="38">
        <f t="shared" si="4"/>
        <v>40.262264150943395</v>
      </c>
      <c r="E25">
        <f t="shared" si="0"/>
        <v>24.25</v>
      </c>
      <c r="F25">
        <f t="shared" si="1"/>
        <v>24.157358490566036</v>
      </c>
      <c r="H25" s="2">
        <v>1980</v>
      </c>
      <c r="I25" s="22">
        <f t="shared" si="5"/>
        <v>41.804716981132074</v>
      </c>
      <c r="J25" s="2">
        <f t="shared" si="2"/>
        <v>24.25</v>
      </c>
      <c r="K25">
        <f t="shared" si="3"/>
        <v>0.58007808092433377</v>
      </c>
    </row>
    <row r="26" spans="1:11" x14ac:dyDescent="0.3">
      <c r="A26" s="2">
        <v>1981</v>
      </c>
      <c r="B26" s="2">
        <v>340.11</v>
      </c>
      <c r="C26" s="22">
        <v>2.4235849056603773</v>
      </c>
      <c r="D26" s="38">
        <f t="shared" si="4"/>
        <v>42.685849056603772</v>
      </c>
      <c r="E26">
        <f t="shared" si="0"/>
        <v>25.610000000000014</v>
      </c>
      <c r="F26">
        <f t="shared" si="1"/>
        <v>25.611509433962262</v>
      </c>
      <c r="H26" s="2">
        <v>1981</v>
      </c>
      <c r="I26" s="22">
        <f t="shared" si="5"/>
        <v>44.228301886792451</v>
      </c>
      <c r="J26" s="2">
        <f t="shared" si="2"/>
        <v>25.610000000000014</v>
      </c>
      <c r="K26">
        <f t="shared" si="3"/>
        <v>0.57904099654451635</v>
      </c>
    </row>
    <row r="27" spans="1:11" x14ac:dyDescent="0.3">
      <c r="A27" s="2">
        <v>1982</v>
      </c>
      <c r="B27" s="2">
        <v>341.45</v>
      </c>
      <c r="C27" s="22">
        <v>2.4028301886792454</v>
      </c>
      <c r="D27" s="38">
        <f t="shared" si="4"/>
        <v>45.088679245283018</v>
      </c>
      <c r="E27">
        <f t="shared" si="0"/>
        <v>26.949999999999989</v>
      </c>
      <c r="F27">
        <f t="shared" si="1"/>
        <v>27.053207547169809</v>
      </c>
      <c r="H27" s="2">
        <v>1982</v>
      </c>
      <c r="I27" s="22">
        <f t="shared" si="5"/>
        <v>46.631132075471697</v>
      </c>
      <c r="J27" s="2">
        <f t="shared" si="2"/>
        <v>26.949999999999989</v>
      </c>
      <c r="K27">
        <f t="shared" si="3"/>
        <v>0.57794007566408356</v>
      </c>
    </row>
    <row r="28" spans="1:11" x14ac:dyDescent="0.3">
      <c r="A28" s="2">
        <v>1983</v>
      </c>
      <c r="B28" s="2">
        <v>343.05</v>
      </c>
      <c r="C28" s="22">
        <v>2.3938679245283021</v>
      </c>
      <c r="D28" s="38">
        <f t="shared" si="4"/>
        <v>47.482547169811319</v>
      </c>
      <c r="E28">
        <f t="shared" si="0"/>
        <v>28.550000000000011</v>
      </c>
      <c r="F28">
        <f t="shared" si="1"/>
        <v>28.489528301886789</v>
      </c>
      <c r="H28" s="2">
        <v>1983</v>
      </c>
      <c r="I28" s="22">
        <f t="shared" si="5"/>
        <v>49.024999999999999</v>
      </c>
      <c r="J28" s="2">
        <f t="shared" si="2"/>
        <v>28.550000000000011</v>
      </c>
      <c r="K28">
        <f t="shared" si="3"/>
        <v>0.5823559408465071</v>
      </c>
    </row>
    <row r="29" spans="1:11" x14ac:dyDescent="0.3">
      <c r="A29" s="2">
        <v>1984</v>
      </c>
      <c r="B29" s="2">
        <v>344.65</v>
      </c>
      <c r="C29" s="22">
        <v>2.4801886792452832</v>
      </c>
      <c r="D29" s="38">
        <f t="shared" si="4"/>
        <v>49.9627358490566</v>
      </c>
      <c r="E29">
        <f t="shared" si="0"/>
        <v>30.149999999999977</v>
      </c>
      <c r="F29">
        <f t="shared" si="1"/>
        <v>29.977641509433958</v>
      </c>
      <c r="H29" s="2">
        <v>1984</v>
      </c>
      <c r="I29" s="22">
        <f t="shared" si="5"/>
        <v>51.505188679245279</v>
      </c>
      <c r="J29" s="2">
        <f t="shared" si="2"/>
        <v>30.149999999999977</v>
      </c>
      <c r="K29">
        <f t="shared" si="3"/>
        <v>0.5853779157622877</v>
      </c>
    </row>
    <row r="30" spans="1:11" x14ac:dyDescent="0.3">
      <c r="A30" s="2">
        <v>1985</v>
      </c>
      <c r="B30" s="2">
        <v>346.12</v>
      </c>
      <c r="C30" s="22">
        <v>2.5551886792452829</v>
      </c>
      <c r="D30" s="38">
        <f t="shared" si="4"/>
        <v>52.517924528301883</v>
      </c>
      <c r="E30">
        <f t="shared" si="0"/>
        <v>31.620000000000005</v>
      </c>
      <c r="F30">
        <f t="shared" si="1"/>
        <v>31.510754716981129</v>
      </c>
      <c r="H30" s="2">
        <v>1985</v>
      </c>
      <c r="I30" s="22">
        <f t="shared" si="5"/>
        <v>54.060377358490562</v>
      </c>
      <c r="J30" s="2">
        <f t="shared" si="2"/>
        <v>31.620000000000005</v>
      </c>
      <c r="K30">
        <f t="shared" si="3"/>
        <v>0.58490157755130545</v>
      </c>
    </row>
    <row r="31" spans="1:11" x14ac:dyDescent="0.3">
      <c r="A31" s="2">
        <v>1986</v>
      </c>
      <c r="B31" s="2">
        <v>347.42</v>
      </c>
      <c r="C31" s="22">
        <v>2.6334905660377359</v>
      </c>
      <c r="D31" s="38">
        <f t="shared" si="4"/>
        <v>55.151415094339619</v>
      </c>
      <c r="E31">
        <f t="shared" si="0"/>
        <v>32.920000000000016</v>
      </c>
      <c r="F31">
        <f t="shared" si="1"/>
        <v>33.090849056603773</v>
      </c>
      <c r="H31" s="2">
        <v>1986</v>
      </c>
      <c r="I31" s="22">
        <f t="shared" si="5"/>
        <v>56.693867924528298</v>
      </c>
      <c r="J31" s="2">
        <f t="shared" si="2"/>
        <v>32.920000000000016</v>
      </c>
      <c r="K31">
        <f t="shared" si="3"/>
        <v>0.58066244560740854</v>
      </c>
    </row>
    <row r="32" spans="1:11" x14ac:dyDescent="0.3">
      <c r="A32" s="2">
        <v>1987</v>
      </c>
      <c r="B32" s="2">
        <v>349.19</v>
      </c>
      <c r="C32" s="22">
        <v>2.7004716981132075</v>
      </c>
      <c r="D32" s="38">
        <f t="shared" si="4"/>
        <v>57.851886792452824</v>
      </c>
      <c r="E32">
        <f t="shared" si="0"/>
        <v>34.69</v>
      </c>
      <c r="F32">
        <f t="shared" si="1"/>
        <v>34.711132075471696</v>
      </c>
      <c r="H32" s="2">
        <v>1987</v>
      </c>
      <c r="I32" s="22">
        <f t="shared" si="5"/>
        <v>59.394339622641503</v>
      </c>
      <c r="J32" s="2">
        <f t="shared" si="2"/>
        <v>34.69</v>
      </c>
      <c r="K32">
        <f t="shared" si="3"/>
        <v>0.58406239080021605</v>
      </c>
    </row>
    <row r="33" spans="1:11" x14ac:dyDescent="0.3">
      <c r="A33" s="2">
        <v>1988</v>
      </c>
      <c r="B33" s="2">
        <v>351.57</v>
      </c>
      <c r="C33" s="22">
        <v>2.8</v>
      </c>
      <c r="D33" s="38">
        <f t="shared" si="4"/>
        <v>60.651886792452821</v>
      </c>
      <c r="E33">
        <f t="shared" si="0"/>
        <v>37.069999999999993</v>
      </c>
      <c r="F33">
        <f t="shared" si="1"/>
        <v>36.391132075471688</v>
      </c>
      <c r="H33" s="2">
        <v>1988</v>
      </c>
      <c r="I33" s="22">
        <f t="shared" si="5"/>
        <v>62.1943396226415</v>
      </c>
      <c r="J33" s="2">
        <f t="shared" si="2"/>
        <v>37.069999999999993</v>
      </c>
      <c r="K33">
        <f t="shared" si="3"/>
        <v>0.59603494827533898</v>
      </c>
    </row>
    <row r="34" spans="1:11" x14ac:dyDescent="0.3">
      <c r="A34" s="2">
        <v>1989</v>
      </c>
      <c r="B34" s="2">
        <v>353.12</v>
      </c>
      <c r="C34" s="22">
        <v>2.861320754716981</v>
      </c>
      <c r="D34" s="38">
        <f t="shared" si="4"/>
        <v>63.513207547169799</v>
      </c>
      <c r="E34">
        <f t="shared" si="0"/>
        <v>38.620000000000005</v>
      </c>
      <c r="F34">
        <f t="shared" si="1"/>
        <v>38.107924528301879</v>
      </c>
      <c r="H34" s="2">
        <v>1989</v>
      </c>
      <c r="I34" s="22">
        <f t="shared" si="5"/>
        <v>65.055660377358478</v>
      </c>
      <c r="J34" s="2">
        <f t="shared" si="2"/>
        <v>38.620000000000005</v>
      </c>
      <c r="K34">
        <f t="shared" si="3"/>
        <v>0.59364549949970291</v>
      </c>
    </row>
    <row r="35" spans="1:11" x14ac:dyDescent="0.3">
      <c r="A35" s="2">
        <v>1990</v>
      </c>
      <c r="B35" s="2">
        <v>354.39</v>
      </c>
      <c r="C35" s="22">
        <v>2.8650943396226416</v>
      </c>
      <c r="D35" s="38">
        <f t="shared" si="4"/>
        <v>66.378301886792443</v>
      </c>
      <c r="E35">
        <f t="shared" si="0"/>
        <v>39.889999999999986</v>
      </c>
      <c r="F35">
        <f t="shared" si="1"/>
        <v>39.826981132075467</v>
      </c>
      <c r="H35" s="2">
        <v>1990</v>
      </c>
      <c r="I35" s="22">
        <f t="shared" si="5"/>
        <v>67.920754716981122</v>
      </c>
      <c r="J35" s="2">
        <f t="shared" si="2"/>
        <v>39.889999999999986</v>
      </c>
      <c r="K35">
        <f t="shared" si="3"/>
        <v>0.58730207233735199</v>
      </c>
    </row>
    <row r="36" spans="1:11" x14ac:dyDescent="0.3">
      <c r="A36" s="2">
        <v>1991</v>
      </c>
      <c r="B36" s="2">
        <v>355.61</v>
      </c>
      <c r="C36" s="22">
        <v>2.8971698113207549</v>
      </c>
      <c r="D36" s="38">
        <f t="shared" si="4"/>
        <v>69.275471698113193</v>
      </c>
      <c r="E36">
        <f t="shared" si="0"/>
        <v>41.110000000000014</v>
      </c>
      <c r="F36">
        <f t="shared" si="1"/>
        <v>41.565283018867916</v>
      </c>
      <c r="H36" s="2">
        <v>1991</v>
      </c>
      <c r="I36" s="22">
        <f t="shared" si="5"/>
        <v>70.817924528301873</v>
      </c>
      <c r="J36" s="2">
        <f t="shared" si="2"/>
        <v>41.110000000000014</v>
      </c>
      <c r="K36">
        <f t="shared" si="3"/>
        <v>0.58050275087588454</v>
      </c>
    </row>
    <row r="37" spans="1:11" x14ac:dyDescent="0.3">
      <c r="A37" s="2">
        <v>1992</v>
      </c>
      <c r="B37" s="2">
        <v>356.45</v>
      </c>
      <c r="C37" s="22">
        <v>2.8669811320754719</v>
      </c>
      <c r="D37" s="38">
        <f t="shared" si="4"/>
        <v>72.14245283018866</v>
      </c>
      <c r="E37">
        <f t="shared" si="0"/>
        <v>41.949999999999989</v>
      </c>
      <c r="F37">
        <f t="shared" si="1"/>
        <v>43.285471698113192</v>
      </c>
      <c r="H37" s="2">
        <v>1992</v>
      </c>
      <c r="I37" s="22">
        <f t="shared" si="5"/>
        <v>73.684905660377339</v>
      </c>
      <c r="J37" s="2">
        <f t="shared" si="2"/>
        <v>41.949999999999989</v>
      </c>
      <c r="K37">
        <f t="shared" si="3"/>
        <v>0.5693160576652242</v>
      </c>
    </row>
    <row r="38" spans="1:11" x14ac:dyDescent="0.3">
      <c r="A38" s="2">
        <v>1993</v>
      </c>
      <c r="B38" s="2">
        <v>357.1</v>
      </c>
      <c r="C38" s="22">
        <v>2.8632075471698113</v>
      </c>
      <c r="D38" s="38">
        <f t="shared" si="4"/>
        <v>75.005660377358467</v>
      </c>
      <c r="E38">
        <f t="shared" si="0"/>
        <v>42.600000000000023</v>
      </c>
      <c r="F38">
        <f t="shared" si="1"/>
        <v>45.003396226415077</v>
      </c>
      <c r="H38" s="2">
        <v>1993</v>
      </c>
      <c r="I38" s="22">
        <f t="shared" si="5"/>
        <v>76.548113207547146</v>
      </c>
      <c r="J38" s="2">
        <f t="shared" si="2"/>
        <v>42.600000000000023</v>
      </c>
      <c r="K38">
        <f t="shared" si="3"/>
        <v>0.55651273708729299</v>
      </c>
    </row>
    <row r="39" spans="1:11" x14ac:dyDescent="0.3">
      <c r="A39" s="2">
        <v>1994</v>
      </c>
      <c r="B39" s="2">
        <v>358.83</v>
      </c>
      <c r="C39" s="22">
        <v>2.9122641509433964</v>
      </c>
      <c r="D39" s="38">
        <f t="shared" si="4"/>
        <v>77.917924528301867</v>
      </c>
      <c r="E39">
        <f t="shared" si="0"/>
        <v>44.329999999999984</v>
      </c>
      <c r="F39">
        <f t="shared" si="1"/>
        <v>46.75075471698112</v>
      </c>
      <c r="H39" s="2">
        <v>1994</v>
      </c>
      <c r="I39" s="22">
        <f t="shared" si="5"/>
        <v>79.460377358490547</v>
      </c>
      <c r="J39" s="2">
        <f t="shared" si="2"/>
        <v>44.329999999999984</v>
      </c>
      <c r="K39">
        <f t="shared" si="3"/>
        <v>0.55788811321650755</v>
      </c>
    </row>
    <row r="40" spans="1:11" x14ac:dyDescent="0.3">
      <c r="A40" s="2">
        <v>1995</v>
      </c>
      <c r="B40" s="2">
        <v>360.82</v>
      </c>
      <c r="C40" s="22">
        <v>2.9740566037735849</v>
      </c>
      <c r="D40" s="38">
        <f t="shared" si="4"/>
        <v>80.891981132075458</v>
      </c>
      <c r="E40">
        <f t="shared" si="0"/>
        <v>46.319999999999993</v>
      </c>
      <c r="F40">
        <f t="shared" si="1"/>
        <v>48.535188679245273</v>
      </c>
      <c r="H40" s="2">
        <v>1995</v>
      </c>
      <c r="I40" s="22">
        <f t="shared" si="5"/>
        <v>82.434433962264137</v>
      </c>
      <c r="J40" s="2">
        <f t="shared" si="2"/>
        <v>46.319999999999993</v>
      </c>
      <c r="K40">
        <f t="shared" si="3"/>
        <v>0.56190111065970094</v>
      </c>
    </row>
    <row r="41" spans="1:11" x14ac:dyDescent="0.3">
      <c r="A41" s="2">
        <v>1996</v>
      </c>
      <c r="B41" s="2">
        <v>362.61</v>
      </c>
      <c r="C41" s="22">
        <v>3.0415094339622644</v>
      </c>
      <c r="D41" s="38">
        <f t="shared" si="4"/>
        <v>83.933490566037719</v>
      </c>
      <c r="E41">
        <f t="shared" si="0"/>
        <v>48.110000000000014</v>
      </c>
      <c r="F41">
        <f t="shared" si="1"/>
        <v>50.360094339622627</v>
      </c>
      <c r="H41" s="2">
        <v>1996</v>
      </c>
      <c r="I41" s="22">
        <f t="shared" si="5"/>
        <v>85.475943396226398</v>
      </c>
      <c r="J41" s="2">
        <f t="shared" si="2"/>
        <v>48.110000000000014</v>
      </c>
      <c r="K41">
        <f t="shared" si="3"/>
        <v>0.56284842364341758</v>
      </c>
    </row>
    <row r="42" spans="1:11" x14ac:dyDescent="0.3">
      <c r="A42" s="2">
        <v>1997</v>
      </c>
      <c r="B42" s="2">
        <v>363.73</v>
      </c>
      <c r="C42" s="22">
        <v>3.0924528301886793</v>
      </c>
      <c r="D42" s="38">
        <f t="shared" si="4"/>
        <v>87.025943396226396</v>
      </c>
      <c r="E42">
        <f t="shared" si="0"/>
        <v>49.230000000000018</v>
      </c>
      <c r="F42">
        <f t="shared" si="1"/>
        <v>52.215566037735833</v>
      </c>
      <c r="H42" s="2">
        <v>1997</v>
      </c>
      <c r="I42" s="22">
        <f t="shared" si="5"/>
        <v>88.568396226415075</v>
      </c>
      <c r="J42" s="2">
        <f t="shared" si="2"/>
        <v>49.230000000000018</v>
      </c>
      <c r="K42">
        <f t="shared" si="3"/>
        <v>0.55584161052379333</v>
      </c>
    </row>
    <row r="43" spans="1:11" x14ac:dyDescent="0.3">
      <c r="A43" s="2">
        <v>1998</v>
      </c>
      <c r="B43" s="2">
        <v>366.7</v>
      </c>
      <c r="C43" s="22">
        <v>3.1018867924528304</v>
      </c>
      <c r="D43" s="38">
        <f t="shared" si="4"/>
        <v>90.127830188679226</v>
      </c>
      <c r="E43">
        <f t="shared" si="0"/>
        <v>52.199999999999989</v>
      </c>
      <c r="F43">
        <f t="shared" si="1"/>
        <v>54.076698113207534</v>
      </c>
      <c r="H43" s="2">
        <v>1998</v>
      </c>
      <c r="I43" s="22">
        <f t="shared" si="5"/>
        <v>91.670283018867906</v>
      </c>
      <c r="J43" s="2">
        <f t="shared" si="2"/>
        <v>52.199999999999989</v>
      </c>
      <c r="K43">
        <f t="shared" si="3"/>
        <v>0.56943208072408802</v>
      </c>
    </row>
    <row r="44" spans="1:11" x14ac:dyDescent="0.3">
      <c r="A44" s="2">
        <v>1999</v>
      </c>
      <c r="B44" s="2">
        <v>368.38</v>
      </c>
      <c r="C44" s="22">
        <v>3.094811320754717</v>
      </c>
      <c r="D44" s="38">
        <f t="shared" si="4"/>
        <v>93.222641509433942</v>
      </c>
      <c r="E44">
        <f t="shared" si="0"/>
        <v>53.879999999999995</v>
      </c>
      <c r="F44">
        <f t="shared" si="1"/>
        <v>55.933584905660361</v>
      </c>
      <c r="H44" s="2">
        <v>1999</v>
      </c>
      <c r="I44" s="22">
        <f t="shared" si="5"/>
        <v>94.765094339622621</v>
      </c>
      <c r="J44" s="2">
        <f t="shared" si="2"/>
        <v>53.879999999999995</v>
      </c>
      <c r="K44">
        <f t="shared" si="3"/>
        <v>0.56856377736408803</v>
      </c>
    </row>
    <row r="45" spans="1:11" x14ac:dyDescent="0.3">
      <c r="A45" s="2">
        <v>2000</v>
      </c>
      <c r="B45" s="2">
        <v>369.55</v>
      </c>
      <c r="C45" s="22">
        <v>3.175943396226415</v>
      </c>
      <c r="D45" s="38">
        <f t="shared" si="4"/>
        <v>96.398584905660357</v>
      </c>
      <c r="E45">
        <f t="shared" si="0"/>
        <v>55.050000000000011</v>
      </c>
      <c r="F45">
        <f t="shared" si="1"/>
        <v>57.839150943396213</v>
      </c>
      <c r="H45" s="2">
        <v>2000</v>
      </c>
      <c r="I45" s="22">
        <f t="shared" si="5"/>
        <v>97.941037735849036</v>
      </c>
      <c r="J45" s="2">
        <f t="shared" si="2"/>
        <v>55.050000000000011</v>
      </c>
      <c r="K45">
        <f t="shared" si="3"/>
        <v>0.56207286825438896</v>
      </c>
    </row>
    <row r="46" spans="1:11" x14ac:dyDescent="0.3">
      <c r="A46" s="2">
        <v>2001</v>
      </c>
      <c r="B46" s="2">
        <v>371.14</v>
      </c>
      <c r="C46" s="22">
        <v>3.2514150943396225</v>
      </c>
      <c r="D46" s="38">
        <f t="shared" si="4"/>
        <v>99.649999999999977</v>
      </c>
      <c r="E46">
        <f t="shared" si="0"/>
        <v>56.639999999999986</v>
      </c>
      <c r="F46">
        <f t="shared" si="1"/>
        <v>59.789999999999985</v>
      </c>
      <c r="H46" s="2">
        <v>2001</v>
      </c>
      <c r="I46" s="22">
        <f t="shared" si="5"/>
        <v>101.19245283018866</v>
      </c>
      <c r="J46" s="2">
        <f t="shared" si="2"/>
        <v>56.639999999999986</v>
      </c>
      <c r="K46">
        <f t="shared" si="3"/>
        <v>0.55972553699284011</v>
      </c>
    </row>
    <row r="47" spans="1:11" x14ac:dyDescent="0.3">
      <c r="A47" s="2">
        <v>2002</v>
      </c>
      <c r="B47" s="2">
        <v>373.28</v>
      </c>
      <c r="C47" s="22">
        <v>3.2990566037735851</v>
      </c>
      <c r="D47" s="38">
        <f t="shared" si="4"/>
        <v>102.94905660377356</v>
      </c>
      <c r="E47">
        <f t="shared" si="0"/>
        <v>58.779999999999973</v>
      </c>
      <c r="F47">
        <f t="shared" si="1"/>
        <v>61.769433962264131</v>
      </c>
      <c r="H47" s="2">
        <v>2002</v>
      </c>
      <c r="I47" s="22">
        <f t="shared" si="5"/>
        <v>104.49150943396224</v>
      </c>
      <c r="J47" s="2">
        <f t="shared" si="2"/>
        <v>58.779999999999973</v>
      </c>
      <c r="K47">
        <f t="shared" si="3"/>
        <v>0.5625337438267981</v>
      </c>
    </row>
    <row r="48" spans="1:11" x14ac:dyDescent="0.3">
      <c r="A48" s="2">
        <v>2003</v>
      </c>
      <c r="B48" s="2">
        <v>375.8</v>
      </c>
      <c r="C48" s="22">
        <v>3.479245283018868</v>
      </c>
      <c r="D48" s="38">
        <f t="shared" si="4"/>
        <v>106.42830188679243</v>
      </c>
      <c r="E48">
        <f t="shared" si="0"/>
        <v>61.300000000000011</v>
      </c>
      <c r="F48">
        <f t="shared" si="1"/>
        <v>63.856981132075454</v>
      </c>
      <c r="H48" s="2">
        <v>2003</v>
      </c>
      <c r="I48" s="22">
        <f t="shared" si="5"/>
        <v>107.97075471698111</v>
      </c>
      <c r="J48" s="2">
        <f t="shared" si="2"/>
        <v>61.300000000000011</v>
      </c>
      <c r="K48">
        <f t="shared" si="3"/>
        <v>0.56774633242754435</v>
      </c>
    </row>
    <row r="49" spans="1:11" x14ac:dyDescent="0.3">
      <c r="A49" s="2">
        <v>2004</v>
      </c>
      <c r="B49" s="2">
        <v>377.52</v>
      </c>
      <c r="C49" s="22">
        <v>3.6523584905660376</v>
      </c>
      <c r="D49" s="38">
        <f t="shared" si="4"/>
        <v>110.08066037735847</v>
      </c>
      <c r="E49">
        <f t="shared" si="0"/>
        <v>63.019999999999982</v>
      </c>
      <c r="F49">
        <f t="shared" si="1"/>
        <v>66.048396226415079</v>
      </c>
      <c r="H49" s="2">
        <v>2004</v>
      </c>
      <c r="I49" s="22">
        <f t="shared" si="5"/>
        <v>111.62311320754715</v>
      </c>
      <c r="J49" s="2">
        <f t="shared" si="2"/>
        <v>63.019999999999982</v>
      </c>
      <c r="K49">
        <f t="shared" si="3"/>
        <v>0.56457841202496606</v>
      </c>
    </row>
    <row r="50" spans="1:11" x14ac:dyDescent="0.3">
      <c r="A50" s="2">
        <v>2005</v>
      </c>
      <c r="B50" s="2">
        <v>379.8</v>
      </c>
      <c r="C50" s="22">
        <v>3.7933962264150942</v>
      </c>
      <c r="D50" s="38">
        <f t="shared" si="4"/>
        <v>113.87405660377357</v>
      </c>
      <c r="E50">
        <f t="shared" si="0"/>
        <v>65.300000000000011</v>
      </c>
      <c r="F50">
        <f t="shared" si="1"/>
        <v>68.324433962264138</v>
      </c>
      <c r="H50" s="2">
        <v>2005</v>
      </c>
      <c r="I50" s="22">
        <f t="shared" si="5"/>
        <v>115.41650943396225</v>
      </c>
      <c r="J50" s="2">
        <f t="shared" si="2"/>
        <v>65.300000000000011</v>
      </c>
      <c r="K50">
        <f t="shared" si="3"/>
        <v>0.5657769440459699</v>
      </c>
    </row>
    <row r="51" spans="1:11" x14ac:dyDescent="0.3">
      <c r="A51" s="2">
        <v>2006</v>
      </c>
      <c r="B51" s="2">
        <v>381.9</v>
      </c>
      <c r="C51" s="22">
        <v>3.9320754716981132</v>
      </c>
      <c r="D51" s="38">
        <f t="shared" si="4"/>
        <v>117.80613207547168</v>
      </c>
      <c r="E51">
        <f t="shared" si="0"/>
        <v>67.399999999999977</v>
      </c>
      <c r="F51">
        <f t="shared" si="1"/>
        <v>70.683679245283003</v>
      </c>
      <c r="H51" s="2">
        <v>2006</v>
      </c>
      <c r="I51" s="22">
        <f t="shared" si="5"/>
        <v>119.34858490566036</v>
      </c>
      <c r="J51" s="2">
        <f t="shared" si="2"/>
        <v>67.399999999999977</v>
      </c>
      <c r="K51">
        <f t="shared" si="3"/>
        <v>0.56473229283176352</v>
      </c>
    </row>
    <row r="52" spans="1:11" x14ac:dyDescent="0.3">
      <c r="A52" s="2">
        <v>2007</v>
      </c>
      <c r="B52" s="2">
        <v>383.79</v>
      </c>
      <c r="C52" s="22">
        <v>4.0108490566037736</v>
      </c>
      <c r="D52" s="38">
        <f t="shared" si="4"/>
        <v>121.81698113207545</v>
      </c>
      <c r="E52">
        <f t="shared" si="0"/>
        <v>69.29000000000002</v>
      </c>
      <c r="F52">
        <f t="shared" si="1"/>
        <v>73.090188679245273</v>
      </c>
      <c r="H52" s="2">
        <v>2007</v>
      </c>
      <c r="I52" s="22">
        <f t="shared" si="5"/>
        <v>123.35943396226413</v>
      </c>
      <c r="J52" s="2">
        <f t="shared" si="2"/>
        <v>69.29000000000002</v>
      </c>
      <c r="K52">
        <f t="shared" si="3"/>
        <v>0.5616919417869245</v>
      </c>
    </row>
    <row r="53" spans="1:11" x14ac:dyDescent="0.3">
      <c r="A53" s="2">
        <v>2008</v>
      </c>
      <c r="B53" s="2">
        <v>385.6</v>
      </c>
      <c r="C53" s="22">
        <v>4.1396226415094342</v>
      </c>
      <c r="D53" s="38">
        <f t="shared" si="4"/>
        <v>125.95660377358489</v>
      </c>
      <c r="E53">
        <f t="shared" si="0"/>
        <v>71.100000000000023</v>
      </c>
      <c r="F53">
        <f t="shared" si="1"/>
        <v>75.573962264150936</v>
      </c>
      <c r="H53" s="2">
        <v>2008</v>
      </c>
      <c r="I53" s="22">
        <f t="shared" si="5"/>
        <v>127.49905660377357</v>
      </c>
      <c r="J53" s="2">
        <f t="shared" si="2"/>
        <v>71.100000000000023</v>
      </c>
      <c r="K53">
        <f t="shared" si="3"/>
        <v>0.55765118498842048</v>
      </c>
    </row>
    <row r="54" spans="1:11" x14ac:dyDescent="0.3">
      <c r="A54" s="2">
        <v>2009</v>
      </c>
      <c r="B54" s="2">
        <v>387.43</v>
      </c>
      <c r="C54" s="22">
        <v>4.1023584905660373</v>
      </c>
      <c r="D54" s="38">
        <f t="shared" si="4"/>
        <v>130.05896226415092</v>
      </c>
      <c r="E54">
        <f t="shared" si="0"/>
        <v>72.930000000000007</v>
      </c>
      <c r="F54">
        <f t="shared" si="1"/>
        <v>78.03537735849055</v>
      </c>
      <c r="H54" s="2">
        <v>2009</v>
      </c>
      <c r="I54" s="22">
        <f t="shared" si="5"/>
        <v>131.60141509433961</v>
      </c>
      <c r="J54" s="2">
        <f t="shared" si="2"/>
        <v>72.930000000000007</v>
      </c>
      <c r="K54">
        <f t="shared" si="3"/>
        <v>0.55417337228265751</v>
      </c>
    </row>
    <row r="55" spans="1:11" x14ac:dyDescent="0.3">
      <c r="A55" s="2">
        <v>2010</v>
      </c>
      <c r="B55" s="2">
        <v>389.9</v>
      </c>
      <c r="C55" s="22">
        <v>4.3056603773584907</v>
      </c>
      <c r="D55" s="38">
        <f t="shared" si="4"/>
        <v>134.36462264150941</v>
      </c>
      <c r="E55">
        <f t="shared" si="0"/>
        <v>75.399999999999977</v>
      </c>
      <c r="F55">
        <f t="shared" si="1"/>
        <v>80.618773584905639</v>
      </c>
      <c r="H55" s="2">
        <v>2010</v>
      </c>
      <c r="I55" s="22">
        <f t="shared" si="5"/>
        <v>135.90707547169811</v>
      </c>
      <c r="J55" s="2">
        <f t="shared" si="2"/>
        <v>75.399999999999977</v>
      </c>
      <c r="K55">
        <f t="shared" si="3"/>
        <v>0.55479083585829647</v>
      </c>
    </row>
    <row r="56" spans="1:11" x14ac:dyDescent="0.3">
      <c r="A56" s="2">
        <v>2011</v>
      </c>
      <c r="B56" s="2">
        <v>391.65</v>
      </c>
      <c r="C56" s="22">
        <v>4.4825471698113208</v>
      </c>
      <c r="D56" s="38">
        <f t="shared" si="4"/>
        <v>138.84716981132073</v>
      </c>
      <c r="E56">
        <f t="shared" si="0"/>
        <v>77.149999999999977</v>
      </c>
      <c r="F56">
        <f t="shared" si="1"/>
        <v>83.308301886792435</v>
      </c>
      <c r="H56" s="2">
        <v>2011</v>
      </c>
      <c r="I56" s="22">
        <f t="shared" si="5"/>
        <v>140.38962264150942</v>
      </c>
      <c r="J56" s="2">
        <f t="shared" si="2"/>
        <v>77.149999999999977</v>
      </c>
      <c r="K56">
        <f t="shared" si="3"/>
        <v>0.54954204269788243</v>
      </c>
    </row>
    <row r="57" spans="1:11" x14ac:dyDescent="0.3">
      <c r="A57" s="2">
        <v>2012</v>
      </c>
      <c r="B57" s="2">
        <v>393.85</v>
      </c>
      <c r="C57" s="22">
        <v>4.5627358490566037</v>
      </c>
      <c r="D57" s="38">
        <f t="shared" si="4"/>
        <v>143.40990566037732</v>
      </c>
      <c r="E57">
        <f t="shared" si="0"/>
        <v>79.350000000000023</v>
      </c>
      <c r="F57">
        <f t="shared" si="1"/>
        <v>86.045943396226392</v>
      </c>
      <c r="H57" s="2">
        <v>2012</v>
      </c>
      <c r="I57" s="22">
        <f t="shared" si="5"/>
        <v>144.95235849056601</v>
      </c>
      <c r="J57" s="2">
        <f t="shared" si="2"/>
        <v>79.350000000000023</v>
      </c>
      <c r="K57">
        <f t="shared" si="3"/>
        <v>0.5474212412015661</v>
      </c>
    </row>
    <row r="58" spans="1:11" x14ac:dyDescent="0.3">
      <c r="A58" s="2">
        <v>2013</v>
      </c>
      <c r="B58" s="2">
        <v>396.52</v>
      </c>
      <c r="C58" s="22">
        <v>4.6099056603773585</v>
      </c>
      <c r="D58" s="38">
        <f t="shared" si="4"/>
        <v>148.01981132075468</v>
      </c>
      <c r="E58">
        <f t="shared" si="0"/>
        <v>82.019999999999982</v>
      </c>
      <c r="F58">
        <f t="shared" si="1"/>
        <v>88.81188679245281</v>
      </c>
      <c r="H58" s="2">
        <v>2013</v>
      </c>
      <c r="I58" s="22">
        <f t="shared" si="5"/>
        <v>149.56226415094338</v>
      </c>
      <c r="J58" s="2">
        <f t="shared" si="2"/>
        <v>82.019999999999982</v>
      </c>
      <c r="K58">
        <f t="shared" si="3"/>
        <v>0.54840036332441833</v>
      </c>
    </row>
    <row r="59" spans="1:11" x14ac:dyDescent="0.3">
      <c r="A59" s="2">
        <v>2014</v>
      </c>
      <c r="B59" s="2">
        <v>398.65</v>
      </c>
      <c r="C59" s="39">
        <v>4.6485849056603774</v>
      </c>
      <c r="D59" s="38">
        <f t="shared" si="4"/>
        <v>152.66839622641507</v>
      </c>
      <c r="E59">
        <f t="shared" si="0"/>
        <v>84.149999999999977</v>
      </c>
      <c r="F59">
        <f t="shared" si="1"/>
        <v>91.601037735849033</v>
      </c>
      <c r="H59" s="2">
        <v>2014</v>
      </c>
      <c r="I59" s="22">
        <f t="shared" si="5"/>
        <v>154.21084905660376</v>
      </c>
      <c r="J59" s="2">
        <f t="shared" si="2"/>
        <v>84.149999999999977</v>
      </c>
      <c r="K59">
        <f t="shared" si="3"/>
        <v>0.54568145182257799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2BED"/>
  </sheetPr>
  <dimension ref="A1:IW367"/>
  <sheetViews>
    <sheetView topLeftCell="A52" zoomScale="60" zoomScaleNormal="60" workbookViewId="0">
      <selection activeCell="AC96" sqref="AC96"/>
    </sheetView>
  </sheetViews>
  <sheetFormatPr baseColWidth="10" defaultColWidth="8.88671875" defaultRowHeight="14.4" x14ac:dyDescent="0.3"/>
  <cols>
    <col min="1" max="1" width="10.109375" style="1" customWidth="1"/>
    <col min="2" max="2" width="11.109375" style="1" customWidth="1"/>
    <col min="3" max="5" width="5.5546875" style="1" customWidth="1"/>
    <col min="6" max="8" width="5.88671875" style="1" customWidth="1"/>
    <col min="9" max="9" width="17.6640625" style="1" customWidth="1"/>
    <col min="10" max="12" width="11.6640625" style="1" customWidth="1"/>
    <col min="13" max="257" width="9.6640625" style="1" customWidth="1"/>
    <col min="258" max="1025" width="9.6640625" customWidth="1"/>
  </cols>
  <sheetData>
    <row r="1" spans="1:12" ht="17.399999999999999" x14ac:dyDescent="0.3">
      <c r="A1" s="173" t="s">
        <v>2187</v>
      </c>
    </row>
    <row r="2" spans="1:12" x14ac:dyDescent="0.3">
      <c r="C2" s="174"/>
      <c r="D2" s="174" t="s">
        <v>2188</v>
      </c>
      <c r="E2" s="174"/>
      <c r="F2" s="174"/>
      <c r="G2" s="174" t="s">
        <v>2189</v>
      </c>
      <c r="H2" s="174"/>
    </row>
    <row r="3" spans="1:12" x14ac:dyDescent="0.3">
      <c r="A3" s="1" t="s">
        <v>2190</v>
      </c>
      <c r="B3" s="1" t="s">
        <v>2191</v>
      </c>
      <c r="C3" s="174" t="s">
        <v>2192</v>
      </c>
      <c r="D3" s="174" t="s">
        <v>2193</v>
      </c>
      <c r="E3" s="175" t="s">
        <v>2194</v>
      </c>
      <c r="F3" s="174" t="s">
        <v>2192</v>
      </c>
      <c r="G3" s="174" t="s">
        <v>2193</v>
      </c>
      <c r="H3" s="174" t="s">
        <v>2195</v>
      </c>
      <c r="I3" s="176" t="s">
        <v>2196</v>
      </c>
      <c r="J3" s="176" t="s">
        <v>2197</v>
      </c>
      <c r="K3" s="176" t="s">
        <v>2198</v>
      </c>
      <c r="L3" s="60" t="s">
        <v>2199</v>
      </c>
    </row>
    <row r="4" spans="1:12" x14ac:dyDescent="0.3">
      <c r="A4" s="1" t="s">
        <v>2200</v>
      </c>
      <c r="B4" s="1" t="s">
        <v>2201</v>
      </c>
      <c r="C4" s="1">
        <v>10</v>
      </c>
      <c r="D4" s="1">
        <v>2</v>
      </c>
      <c r="E4" s="177" t="s">
        <v>2202</v>
      </c>
      <c r="F4" s="1">
        <v>13</v>
      </c>
      <c r="G4" s="1">
        <v>2</v>
      </c>
      <c r="H4" s="1">
        <v>59</v>
      </c>
      <c r="I4" s="178">
        <f t="shared" ref="I4:I67" si="0">1900+H4+G4/13+F4/360</f>
        <v>1959.1899572649572</v>
      </c>
      <c r="J4" s="179">
        <v>-26.35</v>
      </c>
      <c r="K4" s="179">
        <v>173</v>
      </c>
      <c r="L4" s="60" t="s">
        <v>2203</v>
      </c>
    </row>
    <row r="5" spans="1:12" x14ac:dyDescent="0.3">
      <c r="A5" s="1" t="s">
        <v>2204</v>
      </c>
      <c r="B5" s="1" t="s">
        <v>2205</v>
      </c>
      <c r="C5" s="1">
        <v>20</v>
      </c>
      <c r="D5" s="1">
        <v>2</v>
      </c>
      <c r="E5" s="177" t="s">
        <v>2202</v>
      </c>
      <c r="F5" s="1">
        <v>23</v>
      </c>
      <c r="G5" s="1">
        <v>2</v>
      </c>
      <c r="H5" s="1">
        <v>59</v>
      </c>
      <c r="I5" s="178">
        <f t="shared" si="0"/>
        <v>1959.2177350427351</v>
      </c>
      <c r="J5" s="179">
        <v>-22.9</v>
      </c>
      <c r="K5" s="179">
        <v>188</v>
      </c>
      <c r="L5" s="60" t="s">
        <v>2203</v>
      </c>
    </row>
    <row r="6" spans="1:12" x14ac:dyDescent="0.3">
      <c r="A6" s="1" t="s">
        <v>2206</v>
      </c>
      <c r="B6" s="1" t="s">
        <v>2207</v>
      </c>
      <c r="C6" s="1">
        <v>4</v>
      </c>
      <c r="D6" s="1">
        <v>3</v>
      </c>
      <c r="E6" s="177" t="s">
        <v>2202</v>
      </c>
      <c r="F6" s="1">
        <v>7</v>
      </c>
      <c r="G6" s="1">
        <v>3</v>
      </c>
      <c r="H6" s="1">
        <v>59</v>
      </c>
      <c r="I6" s="178">
        <f t="shared" si="0"/>
        <v>1959.2502136752137</v>
      </c>
      <c r="J6" s="179">
        <v>-24.1</v>
      </c>
      <c r="K6" s="179">
        <v>192</v>
      </c>
      <c r="L6" s="60" t="s">
        <v>2203</v>
      </c>
    </row>
    <row r="7" spans="1:12" x14ac:dyDescent="0.3">
      <c r="A7" s="1" t="s">
        <v>2208</v>
      </c>
      <c r="B7" s="1" t="s">
        <v>2209</v>
      </c>
      <c r="C7" s="1">
        <v>20</v>
      </c>
      <c r="D7" s="1">
        <v>3</v>
      </c>
      <c r="E7" s="177" t="s">
        <v>2202</v>
      </c>
      <c r="F7" s="1">
        <v>23</v>
      </c>
      <c r="G7" s="1">
        <v>3</v>
      </c>
      <c r="H7" s="1">
        <v>59</v>
      </c>
      <c r="I7" s="178">
        <f t="shared" si="0"/>
        <v>1959.2946581196582</v>
      </c>
      <c r="J7" s="179">
        <v>-24.9</v>
      </c>
      <c r="K7" s="179">
        <v>200</v>
      </c>
      <c r="L7" s="60" t="s">
        <v>2203</v>
      </c>
    </row>
    <row r="8" spans="1:12" x14ac:dyDescent="0.3">
      <c r="A8" s="1" t="s">
        <v>2210</v>
      </c>
      <c r="B8" s="1" t="s">
        <v>2211</v>
      </c>
      <c r="C8" s="1">
        <v>1</v>
      </c>
      <c r="D8" s="1">
        <v>4</v>
      </c>
      <c r="E8" s="177" t="s">
        <v>2202</v>
      </c>
      <c r="F8" s="1">
        <v>4</v>
      </c>
      <c r="G8" s="1">
        <v>4</v>
      </c>
      <c r="H8" s="1">
        <v>59</v>
      </c>
      <c r="I8" s="178">
        <f t="shared" si="0"/>
        <v>1959.3188034188036</v>
      </c>
      <c r="J8" s="179">
        <v>-25.3</v>
      </c>
      <c r="K8" s="179">
        <v>220</v>
      </c>
      <c r="L8" s="60" t="s">
        <v>2212</v>
      </c>
    </row>
    <row r="9" spans="1:12" x14ac:dyDescent="0.3">
      <c r="A9" s="1" t="s">
        <v>2213</v>
      </c>
      <c r="B9" s="1" t="s">
        <v>2214</v>
      </c>
      <c r="C9" s="1">
        <v>10</v>
      </c>
      <c r="D9" s="1">
        <v>4</v>
      </c>
      <c r="E9" s="177" t="s">
        <v>2202</v>
      </c>
      <c r="F9" s="1">
        <v>13</v>
      </c>
      <c r="G9" s="1">
        <v>4</v>
      </c>
      <c r="H9" s="1">
        <v>59</v>
      </c>
      <c r="I9" s="178">
        <f t="shared" si="0"/>
        <v>1959.3438034188034</v>
      </c>
      <c r="J9" s="179">
        <v>-23.3</v>
      </c>
      <c r="K9" s="179">
        <v>224</v>
      </c>
      <c r="L9" s="60" t="s">
        <v>2203</v>
      </c>
    </row>
    <row r="10" spans="1:12" x14ac:dyDescent="0.3">
      <c r="A10" s="1" t="s">
        <v>2215</v>
      </c>
      <c r="B10" s="1" t="s">
        <v>2216</v>
      </c>
      <c r="C10" s="1">
        <v>20</v>
      </c>
      <c r="D10" s="1">
        <v>4</v>
      </c>
      <c r="E10" s="177" t="s">
        <v>2202</v>
      </c>
      <c r="F10" s="1">
        <v>23</v>
      </c>
      <c r="G10" s="1">
        <v>4</v>
      </c>
      <c r="H10" s="1">
        <v>59</v>
      </c>
      <c r="I10" s="178">
        <f t="shared" si="0"/>
        <v>1959.3715811965812</v>
      </c>
      <c r="J10" s="179">
        <v>-23.4</v>
      </c>
      <c r="K10" s="179">
        <v>243</v>
      </c>
      <c r="L10" s="60" t="s">
        <v>2203</v>
      </c>
    </row>
    <row r="11" spans="1:12" x14ac:dyDescent="0.3">
      <c r="A11" s="1" t="s">
        <v>2217</v>
      </c>
      <c r="B11" s="1" t="s">
        <v>2218</v>
      </c>
      <c r="C11" s="1">
        <v>15</v>
      </c>
      <c r="D11" s="1">
        <v>5</v>
      </c>
      <c r="E11" s="177" t="s">
        <v>2202</v>
      </c>
      <c r="F11" s="1">
        <v>18</v>
      </c>
      <c r="G11" s="1">
        <v>5</v>
      </c>
      <c r="H11" s="1">
        <v>59</v>
      </c>
      <c r="I11" s="178">
        <f t="shared" si="0"/>
        <v>1959.4346153846154</v>
      </c>
      <c r="J11" s="179">
        <v>-23.8</v>
      </c>
      <c r="K11" s="179">
        <v>232</v>
      </c>
      <c r="L11" s="60" t="s">
        <v>2219</v>
      </c>
    </row>
    <row r="12" spans="1:12" x14ac:dyDescent="0.3">
      <c r="A12" s="1" t="s">
        <v>2220</v>
      </c>
      <c r="B12" s="1" t="s">
        <v>2221</v>
      </c>
      <c r="C12" s="1">
        <v>15</v>
      </c>
      <c r="D12" s="1">
        <v>6</v>
      </c>
      <c r="E12" s="177" t="s">
        <v>2202</v>
      </c>
      <c r="F12" s="1">
        <v>18</v>
      </c>
      <c r="G12" s="1">
        <v>6</v>
      </c>
      <c r="H12" s="1">
        <v>59</v>
      </c>
      <c r="I12" s="178">
        <f t="shared" si="0"/>
        <v>1959.5115384615385</v>
      </c>
      <c r="J12" s="179">
        <v>-20.399999999999999</v>
      </c>
      <c r="K12" s="179">
        <v>276</v>
      </c>
      <c r="L12" s="60" t="s">
        <v>2203</v>
      </c>
    </row>
    <row r="13" spans="1:12" x14ac:dyDescent="0.3">
      <c r="A13" s="1" t="s">
        <v>2222</v>
      </c>
      <c r="B13" s="1" t="s">
        <v>2223</v>
      </c>
      <c r="C13" s="1">
        <v>5</v>
      </c>
      <c r="D13" s="1">
        <v>7</v>
      </c>
      <c r="E13" s="177" t="s">
        <v>2202</v>
      </c>
      <c r="F13" s="1">
        <v>8</v>
      </c>
      <c r="G13" s="1">
        <v>7</v>
      </c>
      <c r="H13" s="1">
        <v>59</v>
      </c>
      <c r="I13" s="178">
        <f t="shared" si="0"/>
        <v>1959.5606837606836</v>
      </c>
      <c r="J13" s="179">
        <v>-22.7</v>
      </c>
      <c r="K13" s="179">
        <v>248</v>
      </c>
      <c r="L13" s="60" t="s">
        <v>2203</v>
      </c>
    </row>
    <row r="14" spans="1:12" x14ac:dyDescent="0.3">
      <c r="A14" s="1" t="s">
        <v>2224</v>
      </c>
      <c r="B14" s="1" t="s">
        <v>2225</v>
      </c>
      <c r="C14" s="1">
        <v>15</v>
      </c>
      <c r="D14" s="1">
        <v>8</v>
      </c>
      <c r="E14" s="177" t="s">
        <v>2202</v>
      </c>
      <c r="F14" s="1">
        <v>18</v>
      </c>
      <c r="G14" s="1">
        <v>8</v>
      </c>
      <c r="H14" s="1">
        <v>59</v>
      </c>
      <c r="I14" s="178">
        <f t="shared" si="0"/>
        <v>1959.6653846153845</v>
      </c>
      <c r="J14" s="179">
        <v>-21.3</v>
      </c>
      <c r="K14" s="179">
        <v>270</v>
      </c>
      <c r="L14" s="61" t="s">
        <v>2226</v>
      </c>
    </row>
    <row r="15" spans="1:12" x14ac:dyDescent="0.3">
      <c r="A15" s="1" t="s">
        <v>2227</v>
      </c>
      <c r="B15" s="1" t="s">
        <v>2228</v>
      </c>
      <c r="C15" s="1">
        <v>15</v>
      </c>
      <c r="D15" s="1">
        <v>9</v>
      </c>
      <c r="E15" s="177" t="s">
        <v>2202</v>
      </c>
      <c r="F15" s="1">
        <v>18</v>
      </c>
      <c r="G15" s="1">
        <v>9</v>
      </c>
      <c r="H15" s="1">
        <v>59</v>
      </c>
      <c r="I15" s="178">
        <f t="shared" si="0"/>
        <v>1959.7423076923076</v>
      </c>
      <c r="J15" s="179">
        <v>-19.8</v>
      </c>
      <c r="K15" s="179">
        <v>250</v>
      </c>
      <c r="L15" s="60" t="s">
        <v>2212</v>
      </c>
    </row>
    <row r="16" spans="1:12" x14ac:dyDescent="0.3">
      <c r="A16" s="1" t="s">
        <v>2229</v>
      </c>
      <c r="B16" s="1" t="s">
        <v>2230</v>
      </c>
      <c r="C16" s="1">
        <v>5</v>
      </c>
      <c r="D16" s="1">
        <v>10</v>
      </c>
      <c r="E16" s="177" t="s">
        <v>2202</v>
      </c>
      <c r="F16" s="1">
        <v>8</v>
      </c>
      <c r="G16" s="1">
        <v>10</v>
      </c>
      <c r="H16" s="1">
        <v>59</v>
      </c>
      <c r="I16" s="178">
        <f t="shared" si="0"/>
        <v>1959.7914529914528</v>
      </c>
      <c r="J16" s="179">
        <v>-22.7</v>
      </c>
      <c r="K16" s="179">
        <v>237</v>
      </c>
      <c r="L16" s="60" t="s">
        <v>2219</v>
      </c>
    </row>
    <row r="17" spans="1:12" x14ac:dyDescent="0.3">
      <c r="A17" s="1" t="s">
        <v>2231</v>
      </c>
      <c r="B17" s="1" t="s">
        <v>2232</v>
      </c>
      <c r="C17" s="1">
        <v>15</v>
      </c>
      <c r="D17" s="1">
        <v>10</v>
      </c>
      <c r="E17" s="177" t="s">
        <v>2202</v>
      </c>
      <c r="F17" s="1">
        <v>18</v>
      </c>
      <c r="G17" s="1">
        <v>10</v>
      </c>
      <c r="H17" s="1">
        <v>59</v>
      </c>
      <c r="I17" s="178">
        <f t="shared" si="0"/>
        <v>1959.8192307692307</v>
      </c>
      <c r="J17" s="179">
        <v>-21.49</v>
      </c>
      <c r="K17" s="179">
        <v>233</v>
      </c>
      <c r="L17" s="60" t="s">
        <v>2219</v>
      </c>
    </row>
    <row r="18" spans="1:12" x14ac:dyDescent="0.3">
      <c r="A18" s="1" t="s">
        <v>2233</v>
      </c>
      <c r="B18" s="1" t="s">
        <v>2234</v>
      </c>
      <c r="C18" s="1">
        <v>15</v>
      </c>
      <c r="D18" s="1">
        <v>11</v>
      </c>
      <c r="E18" s="177" t="s">
        <v>2202</v>
      </c>
      <c r="F18" s="1">
        <v>18</v>
      </c>
      <c r="G18" s="1">
        <v>11</v>
      </c>
      <c r="H18" s="1">
        <v>59</v>
      </c>
      <c r="I18" s="178">
        <f t="shared" si="0"/>
        <v>1959.8961538461538</v>
      </c>
      <c r="J18" s="179">
        <v>-22.7</v>
      </c>
      <c r="K18" s="179">
        <v>227</v>
      </c>
      <c r="L18" s="60" t="s">
        <v>2235</v>
      </c>
    </row>
    <row r="19" spans="1:12" x14ac:dyDescent="0.3">
      <c r="A19" s="1" t="s">
        <v>2236</v>
      </c>
      <c r="B19" s="1" t="s">
        <v>2237</v>
      </c>
      <c r="C19" s="1">
        <v>15</v>
      </c>
      <c r="D19" s="1">
        <v>12</v>
      </c>
      <c r="E19" s="177" t="s">
        <v>2202</v>
      </c>
      <c r="F19" s="1">
        <v>18</v>
      </c>
      <c r="G19" s="1">
        <v>12</v>
      </c>
      <c r="H19" s="1">
        <v>59</v>
      </c>
      <c r="I19" s="178">
        <f t="shared" si="0"/>
        <v>1959.9730769230769</v>
      </c>
      <c r="J19" s="179">
        <v>-22.7</v>
      </c>
      <c r="K19" s="179">
        <v>216</v>
      </c>
      <c r="L19" s="60" t="s">
        <v>2203</v>
      </c>
    </row>
    <row r="20" spans="1:12" x14ac:dyDescent="0.3">
      <c r="A20" s="1" t="s">
        <v>2238</v>
      </c>
      <c r="B20" s="1" t="s">
        <v>2239</v>
      </c>
      <c r="C20" s="1">
        <v>16</v>
      </c>
      <c r="D20" s="1">
        <v>1</v>
      </c>
      <c r="E20" s="177" t="s">
        <v>2240</v>
      </c>
      <c r="F20" s="1">
        <v>19</v>
      </c>
      <c r="G20" s="1">
        <v>1</v>
      </c>
      <c r="H20" s="1">
        <v>60</v>
      </c>
      <c r="I20" s="178">
        <f t="shared" si="0"/>
        <v>1960.1297008547008</v>
      </c>
      <c r="J20" s="179">
        <v>-22.7</v>
      </c>
      <c r="K20" s="179">
        <v>198</v>
      </c>
      <c r="L20" s="60" t="s">
        <v>2203</v>
      </c>
    </row>
    <row r="21" spans="1:12" x14ac:dyDescent="0.3">
      <c r="A21" s="1" t="s">
        <v>2241</v>
      </c>
      <c r="B21" s="1" t="s">
        <v>2242</v>
      </c>
      <c r="C21" s="1">
        <v>25</v>
      </c>
      <c r="D21" s="1">
        <v>2</v>
      </c>
      <c r="E21" s="177" t="s">
        <v>2240</v>
      </c>
      <c r="F21" s="1">
        <v>28</v>
      </c>
      <c r="G21" s="1">
        <v>2</v>
      </c>
      <c r="H21" s="1">
        <v>60</v>
      </c>
      <c r="I21" s="178">
        <f t="shared" si="0"/>
        <v>1960.231623931624</v>
      </c>
      <c r="J21" s="179">
        <v>-22.7</v>
      </c>
      <c r="K21" s="179">
        <v>204</v>
      </c>
      <c r="L21" s="60" t="s">
        <v>2243</v>
      </c>
    </row>
    <row r="22" spans="1:12" x14ac:dyDescent="0.3">
      <c r="A22" s="1" t="s">
        <v>2244</v>
      </c>
      <c r="B22" s="1" t="s">
        <v>2245</v>
      </c>
      <c r="C22" s="1">
        <v>5</v>
      </c>
      <c r="D22" s="1">
        <v>3</v>
      </c>
      <c r="E22" s="177" t="s">
        <v>2240</v>
      </c>
      <c r="F22" s="1">
        <v>8</v>
      </c>
      <c r="G22" s="1">
        <v>3</v>
      </c>
      <c r="H22" s="1">
        <v>60</v>
      </c>
      <c r="I22" s="178">
        <f t="shared" si="0"/>
        <v>1960.2529914529914</v>
      </c>
      <c r="J22" s="179">
        <v>-22.7</v>
      </c>
      <c r="K22" s="179">
        <v>207</v>
      </c>
      <c r="L22" s="60" t="s">
        <v>2203</v>
      </c>
    </row>
    <row r="23" spans="1:12" x14ac:dyDescent="0.3">
      <c r="A23" s="1" t="s">
        <v>2246</v>
      </c>
      <c r="B23" s="1" t="s">
        <v>2247</v>
      </c>
      <c r="C23" s="1">
        <v>15</v>
      </c>
      <c r="D23" s="1">
        <v>3</v>
      </c>
      <c r="E23" s="177" t="s">
        <v>2240</v>
      </c>
      <c r="F23" s="1">
        <v>18</v>
      </c>
      <c r="G23" s="1">
        <v>3</v>
      </c>
      <c r="H23" s="1">
        <v>60</v>
      </c>
      <c r="I23" s="178">
        <f t="shared" si="0"/>
        <v>1960.2807692307692</v>
      </c>
      <c r="J23" s="179">
        <v>-22.7</v>
      </c>
      <c r="K23" s="179">
        <v>201</v>
      </c>
      <c r="L23" s="60" t="s">
        <v>2248</v>
      </c>
    </row>
    <row r="24" spans="1:12" x14ac:dyDescent="0.3">
      <c r="A24" s="1" t="s">
        <v>2249</v>
      </c>
      <c r="B24" s="1" t="s">
        <v>2250</v>
      </c>
      <c r="C24" s="1">
        <v>20</v>
      </c>
      <c r="D24" s="1">
        <v>4</v>
      </c>
      <c r="E24" s="177" t="s">
        <v>2240</v>
      </c>
      <c r="F24" s="1">
        <v>23</v>
      </c>
      <c r="G24" s="1">
        <v>4</v>
      </c>
      <c r="H24" s="1">
        <v>60</v>
      </c>
      <c r="I24" s="178">
        <f t="shared" si="0"/>
        <v>1960.3715811965812</v>
      </c>
      <c r="J24" s="179">
        <v>-22.7</v>
      </c>
      <c r="K24" s="179">
        <v>202</v>
      </c>
      <c r="L24" s="60" t="s">
        <v>2203</v>
      </c>
    </row>
    <row r="25" spans="1:12" x14ac:dyDescent="0.3">
      <c r="A25" s="1" t="s">
        <v>2251</v>
      </c>
      <c r="B25" s="1" t="s">
        <v>2252</v>
      </c>
      <c r="C25" s="1">
        <v>15</v>
      </c>
      <c r="D25" s="1">
        <v>5</v>
      </c>
      <c r="E25" s="177" t="s">
        <v>2240</v>
      </c>
      <c r="F25" s="1">
        <v>18</v>
      </c>
      <c r="G25" s="1">
        <v>5</v>
      </c>
      <c r="H25" s="1">
        <v>60</v>
      </c>
      <c r="I25" s="178">
        <f t="shared" si="0"/>
        <v>1960.4346153846154</v>
      </c>
      <c r="J25" s="179">
        <v>-22.7</v>
      </c>
      <c r="K25" s="179">
        <v>219</v>
      </c>
      <c r="L25" s="60" t="s">
        <v>2212</v>
      </c>
    </row>
    <row r="26" spans="1:12" x14ac:dyDescent="0.3">
      <c r="A26" s="1" t="s">
        <v>2253</v>
      </c>
      <c r="B26" s="1" t="s">
        <v>2254</v>
      </c>
      <c r="C26" s="1">
        <v>15</v>
      </c>
      <c r="D26" s="1">
        <v>6</v>
      </c>
      <c r="E26" s="177" t="s">
        <v>2240</v>
      </c>
      <c r="F26" s="1">
        <v>18</v>
      </c>
      <c r="G26" s="1">
        <v>6</v>
      </c>
      <c r="H26" s="1">
        <v>60</v>
      </c>
      <c r="I26" s="178">
        <f t="shared" si="0"/>
        <v>1960.5115384615385</v>
      </c>
      <c r="J26" s="179">
        <v>-22.7</v>
      </c>
      <c r="K26" s="179">
        <v>234</v>
      </c>
      <c r="L26" s="60" t="s">
        <v>2243</v>
      </c>
    </row>
    <row r="27" spans="1:12" x14ac:dyDescent="0.3">
      <c r="A27" s="1" t="s">
        <v>2255</v>
      </c>
      <c r="B27" s="1" t="s">
        <v>2256</v>
      </c>
      <c r="C27" s="1">
        <v>15</v>
      </c>
      <c r="D27" s="1">
        <v>7</v>
      </c>
      <c r="E27" s="177" t="s">
        <v>2240</v>
      </c>
      <c r="F27" s="1">
        <v>18</v>
      </c>
      <c r="G27" s="1">
        <v>7</v>
      </c>
      <c r="H27" s="1">
        <v>60</v>
      </c>
      <c r="I27" s="178">
        <f t="shared" si="0"/>
        <v>1960.5884615384614</v>
      </c>
      <c r="J27" s="179">
        <v>-22.7</v>
      </c>
      <c r="K27" s="179">
        <v>231</v>
      </c>
      <c r="L27" s="60" t="s">
        <v>2212</v>
      </c>
    </row>
    <row r="28" spans="1:12" x14ac:dyDescent="0.3">
      <c r="A28" s="1" t="s">
        <v>2257</v>
      </c>
      <c r="B28" s="1" t="s">
        <v>2258</v>
      </c>
      <c r="C28" s="1">
        <v>15</v>
      </c>
      <c r="D28" s="1">
        <v>8</v>
      </c>
      <c r="E28" s="177" t="s">
        <v>2240</v>
      </c>
      <c r="F28" s="1">
        <v>18</v>
      </c>
      <c r="G28" s="1">
        <v>8</v>
      </c>
      <c r="H28" s="1">
        <v>60</v>
      </c>
      <c r="I28" s="178">
        <f t="shared" si="0"/>
        <v>1960.6653846153845</v>
      </c>
      <c r="J28" s="179">
        <v>-22.7</v>
      </c>
      <c r="K28" s="179">
        <v>221</v>
      </c>
      <c r="L28" s="60" t="s">
        <v>2203</v>
      </c>
    </row>
    <row r="29" spans="1:12" x14ac:dyDescent="0.3">
      <c r="A29" s="1" t="s">
        <v>2259</v>
      </c>
      <c r="B29" s="1" t="s">
        <v>2260</v>
      </c>
      <c r="C29" s="1">
        <v>15</v>
      </c>
      <c r="D29" s="1">
        <v>9</v>
      </c>
      <c r="E29" s="177" t="s">
        <v>2240</v>
      </c>
      <c r="F29" s="1">
        <v>18</v>
      </c>
      <c r="G29" s="1">
        <v>9</v>
      </c>
      <c r="H29" s="1">
        <v>60</v>
      </c>
      <c r="I29" s="178">
        <f t="shared" si="0"/>
        <v>1960.7423076923076</v>
      </c>
      <c r="J29" s="179">
        <v>-22.7</v>
      </c>
      <c r="K29" s="179">
        <v>215</v>
      </c>
      <c r="L29" s="60" t="s">
        <v>2248</v>
      </c>
    </row>
    <row r="30" spans="1:12" x14ac:dyDescent="0.3">
      <c r="A30" s="1" t="s">
        <v>2261</v>
      </c>
      <c r="B30" s="1" t="s">
        <v>2262</v>
      </c>
      <c r="C30" s="1">
        <v>15</v>
      </c>
      <c r="D30" s="1">
        <v>10</v>
      </c>
      <c r="E30" s="177" t="s">
        <v>2240</v>
      </c>
      <c r="F30" s="1">
        <v>18</v>
      </c>
      <c r="G30" s="1">
        <v>10</v>
      </c>
      <c r="H30" s="1">
        <v>60</v>
      </c>
      <c r="I30" s="178">
        <f t="shared" si="0"/>
        <v>1960.8192307692307</v>
      </c>
      <c r="J30" s="179">
        <v>-22.7</v>
      </c>
      <c r="K30" s="179">
        <v>209</v>
      </c>
      <c r="L30" s="60" t="s">
        <v>2203</v>
      </c>
    </row>
    <row r="31" spans="1:12" x14ac:dyDescent="0.3">
      <c r="A31" s="1" t="s">
        <v>2263</v>
      </c>
      <c r="B31" s="1" t="s">
        <v>2264</v>
      </c>
      <c r="C31" s="1">
        <v>15</v>
      </c>
      <c r="D31" s="1">
        <v>11</v>
      </c>
      <c r="E31" s="177" t="s">
        <v>2240</v>
      </c>
      <c r="F31" s="1">
        <v>18</v>
      </c>
      <c r="G31" s="1">
        <v>11</v>
      </c>
      <c r="H31" s="1">
        <v>60</v>
      </c>
      <c r="I31" s="178">
        <f t="shared" si="0"/>
        <v>1960.8961538461538</v>
      </c>
      <c r="J31" s="179">
        <v>-22.7</v>
      </c>
      <c r="K31" s="179">
        <v>205</v>
      </c>
      <c r="L31" s="60" t="s">
        <v>2203</v>
      </c>
    </row>
    <row r="32" spans="1:12" x14ac:dyDescent="0.3">
      <c r="A32" s="1" t="s">
        <v>2265</v>
      </c>
      <c r="B32" s="1" t="s">
        <v>2266</v>
      </c>
      <c r="C32" s="1">
        <v>15</v>
      </c>
      <c r="D32" s="1">
        <v>12</v>
      </c>
      <c r="E32" s="177" t="s">
        <v>2240</v>
      </c>
      <c r="F32" s="1">
        <v>18</v>
      </c>
      <c r="G32" s="1">
        <v>12</v>
      </c>
      <c r="H32" s="1">
        <v>60</v>
      </c>
      <c r="I32" s="178">
        <f t="shared" si="0"/>
        <v>1960.9730769230769</v>
      </c>
      <c r="J32" s="179">
        <v>-22.7</v>
      </c>
      <c r="K32" s="179">
        <v>209</v>
      </c>
      <c r="L32" s="60" t="s">
        <v>2203</v>
      </c>
    </row>
    <row r="33" spans="1:12" x14ac:dyDescent="0.3">
      <c r="A33" s="1" t="s">
        <v>2267</v>
      </c>
      <c r="B33" s="1" t="s">
        <v>2268</v>
      </c>
      <c r="C33" s="1">
        <v>15</v>
      </c>
      <c r="D33" s="1">
        <v>1</v>
      </c>
      <c r="E33" s="177" t="s">
        <v>2269</v>
      </c>
      <c r="F33" s="1">
        <v>18</v>
      </c>
      <c r="G33" s="1">
        <v>1</v>
      </c>
      <c r="H33" s="1">
        <v>61</v>
      </c>
      <c r="I33" s="178">
        <f t="shared" si="0"/>
        <v>1961.126923076923</v>
      </c>
      <c r="J33" s="179">
        <v>-22.7</v>
      </c>
      <c r="K33" s="179">
        <v>202</v>
      </c>
      <c r="L33" s="60" t="s">
        <v>2203</v>
      </c>
    </row>
    <row r="34" spans="1:12" x14ac:dyDescent="0.3">
      <c r="A34" s="1" t="s">
        <v>2270</v>
      </c>
      <c r="B34" s="1" t="s">
        <v>2271</v>
      </c>
      <c r="C34" s="1">
        <v>15</v>
      </c>
      <c r="D34" s="1">
        <v>2</v>
      </c>
      <c r="E34" s="177" t="s">
        <v>2269</v>
      </c>
      <c r="F34" s="1">
        <v>18</v>
      </c>
      <c r="G34" s="1">
        <v>2</v>
      </c>
      <c r="H34" s="1">
        <v>61</v>
      </c>
      <c r="I34" s="178">
        <f t="shared" si="0"/>
        <v>1961.2038461538461</v>
      </c>
      <c r="J34" s="179">
        <v>-22.7</v>
      </c>
      <c r="K34" s="179">
        <v>205</v>
      </c>
      <c r="L34" s="60" t="s">
        <v>2219</v>
      </c>
    </row>
    <row r="35" spans="1:12" x14ac:dyDescent="0.3">
      <c r="A35" s="1" t="s">
        <v>2272</v>
      </c>
      <c r="B35" s="1" t="s">
        <v>2273</v>
      </c>
      <c r="C35" s="1">
        <v>15</v>
      </c>
      <c r="D35" s="1">
        <v>3</v>
      </c>
      <c r="E35" s="177" t="s">
        <v>2269</v>
      </c>
      <c r="F35" s="1">
        <v>18</v>
      </c>
      <c r="G35" s="1">
        <v>3</v>
      </c>
      <c r="H35" s="1">
        <v>61</v>
      </c>
      <c r="I35" s="178">
        <f t="shared" si="0"/>
        <v>1961.2807692307692</v>
      </c>
      <c r="J35" s="179">
        <v>-22.7</v>
      </c>
      <c r="K35" s="179">
        <v>220</v>
      </c>
      <c r="L35" s="60" t="s">
        <v>2248</v>
      </c>
    </row>
    <row r="36" spans="1:12" x14ac:dyDescent="0.3">
      <c r="A36" s="1" t="s">
        <v>2274</v>
      </c>
      <c r="B36" s="1" t="s">
        <v>2275</v>
      </c>
      <c r="C36" s="1">
        <v>15</v>
      </c>
      <c r="D36" s="1">
        <v>4</v>
      </c>
      <c r="E36" s="177" t="s">
        <v>2269</v>
      </c>
      <c r="F36" s="1">
        <v>18</v>
      </c>
      <c r="G36" s="1">
        <v>4</v>
      </c>
      <c r="H36" s="1">
        <v>61</v>
      </c>
      <c r="I36" s="178">
        <f t="shared" si="0"/>
        <v>1961.3576923076923</v>
      </c>
      <c r="J36" s="179">
        <v>-22.7</v>
      </c>
      <c r="K36" s="179">
        <v>212</v>
      </c>
      <c r="L36" s="60" t="s">
        <v>2203</v>
      </c>
    </row>
    <row r="37" spans="1:12" x14ac:dyDescent="0.3">
      <c r="A37" s="1" t="s">
        <v>2276</v>
      </c>
      <c r="B37" s="1" t="s">
        <v>2277</v>
      </c>
      <c r="C37" s="1">
        <v>15</v>
      </c>
      <c r="D37" s="1">
        <v>5</v>
      </c>
      <c r="E37" s="177" t="s">
        <v>2269</v>
      </c>
      <c r="F37" s="1">
        <v>18</v>
      </c>
      <c r="G37" s="1">
        <v>5</v>
      </c>
      <c r="H37" s="1">
        <v>61</v>
      </c>
      <c r="I37" s="178">
        <f t="shared" si="0"/>
        <v>1961.4346153846154</v>
      </c>
      <c r="J37" s="179">
        <v>-22.7</v>
      </c>
      <c r="K37" s="179">
        <v>215</v>
      </c>
      <c r="L37" s="60" t="s">
        <v>2248</v>
      </c>
    </row>
    <row r="38" spans="1:12" x14ac:dyDescent="0.3">
      <c r="A38" s="1" t="s">
        <v>2278</v>
      </c>
      <c r="B38" s="1" t="s">
        <v>2279</v>
      </c>
      <c r="C38" s="1">
        <v>15</v>
      </c>
      <c r="D38" s="1">
        <v>6</v>
      </c>
      <c r="E38" s="177" t="s">
        <v>2269</v>
      </c>
      <c r="F38" s="1">
        <v>18</v>
      </c>
      <c r="G38" s="1">
        <v>6</v>
      </c>
      <c r="H38" s="1">
        <v>61</v>
      </c>
      <c r="I38" s="178">
        <f t="shared" si="0"/>
        <v>1961.5115384615385</v>
      </c>
      <c r="J38" s="179">
        <v>-22.7</v>
      </c>
      <c r="K38" s="179">
        <v>247</v>
      </c>
      <c r="L38" s="60" t="s">
        <v>2248</v>
      </c>
    </row>
    <row r="39" spans="1:12" x14ac:dyDescent="0.3">
      <c r="A39" s="1" t="s">
        <v>2280</v>
      </c>
      <c r="B39" s="1" t="s">
        <v>2281</v>
      </c>
      <c r="C39" s="1">
        <v>15</v>
      </c>
      <c r="D39" s="1">
        <v>7</v>
      </c>
      <c r="E39" s="177" t="s">
        <v>2269</v>
      </c>
      <c r="F39" s="1">
        <v>18</v>
      </c>
      <c r="G39" s="1">
        <v>7</v>
      </c>
      <c r="H39" s="1">
        <v>61</v>
      </c>
      <c r="I39" s="178">
        <f t="shared" si="0"/>
        <v>1961.5884615384614</v>
      </c>
      <c r="J39" s="179">
        <v>-22.7</v>
      </c>
      <c r="K39" s="179">
        <v>227</v>
      </c>
      <c r="L39" s="60" t="s">
        <v>2203</v>
      </c>
    </row>
    <row r="40" spans="1:12" x14ac:dyDescent="0.3">
      <c r="A40" s="1" t="s">
        <v>2282</v>
      </c>
      <c r="B40" s="1" t="s">
        <v>2283</v>
      </c>
      <c r="C40" s="1">
        <v>15</v>
      </c>
      <c r="D40" s="1">
        <v>8</v>
      </c>
      <c r="E40" s="177" t="s">
        <v>2269</v>
      </c>
      <c r="F40" s="1">
        <v>18</v>
      </c>
      <c r="G40" s="1">
        <v>8</v>
      </c>
      <c r="H40" s="1">
        <v>61</v>
      </c>
      <c r="I40" s="178">
        <f t="shared" si="0"/>
        <v>1961.6653846153845</v>
      </c>
      <c r="J40" s="179">
        <v>-22.7</v>
      </c>
      <c r="K40" s="179">
        <v>240</v>
      </c>
      <c r="L40" s="60" t="s">
        <v>2212</v>
      </c>
    </row>
    <row r="41" spans="1:12" x14ac:dyDescent="0.3">
      <c r="A41" s="1" t="s">
        <v>2284</v>
      </c>
      <c r="B41" s="1" t="s">
        <v>2285</v>
      </c>
      <c r="C41" s="1">
        <v>20</v>
      </c>
      <c r="D41" s="1">
        <v>9</v>
      </c>
      <c r="E41" s="177" t="s">
        <v>2269</v>
      </c>
      <c r="F41" s="1">
        <v>23</v>
      </c>
      <c r="G41" s="1">
        <v>9</v>
      </c>
      <c r="H41" s="1">
        <v>61</v>
      </c>
      <c r="I41" s="178">
        <f t="shared" si="0"/>
        <v>1961.7561965811965</v>
      </c>
      <c r="J41" s="179">
        <v>-22.7</v>
      </c>
      <c r="K41" s="179">
        <v>205</v>
      </c>
      <c r="L41" s="60" t="s">
        <v>2203</v>
      </c>
    </row>
    <row r="42" spans="1:12" x14ac:dyDescent="0.3">
      <c r="A42" s="1" t="s">
        <v>2286</v>
      </c>
      <c r="B42" s="1" t="s">
        <v>2287</v>
      </c>
      <c r="C42" s="1">
        <v>15</v>
      </c>
      <c r="D42" s="1">
        <v>10</v>
      </c>
      <c r="E42" s="177" t="s">
        <v>2269</v>
      </c>
      <c r="F42" s="1">
        <v>18</v>
      </c>
      <c r="G42" s="1">
        <v>10</v>
      </c>
      <c r="H42" s="1">
        <v>61</v>
      </c>
      <c r="I42" s="178">
        <f t="shared" si="0"/>
        <v>1961.8192307692307</v>
      </c>
      <c r="J42" s="179">
        <v>-21.7</v>
      </c>
      <c r="K42" s="179">
        <v>217</v>
      </c>
      <c r="L42" s="60" t="s">
        <v>2212</v>
      </c>
    </row>
    <row r="43" spans="1:12" x14ac:dyDescent="0.3">
      <c r="A43" s="1" t="s">
        <v>2288</v>
      </c>
      <c r="B43" s="1" t="s">
        <v>2289</v>
      </c>
      <c r="C43" s="1">
        <v>15</v>
      </c>
      <c r="D43" s="1">
        <v>12</v>
      </c>
      <c r="E43" s="177" t="s">
        <v>2269</v>
      </c>
      <c r="F43" s="1">
        <v>18</v>
      </c>
      <c r="G43" s="1">
        <v>12</v>
      </c>
      <c r="H43" s="1">
        <v>61</v>
      </c>
      <c r="I43" s="178">
        <f t="shared" si="0"/>
        <v>1961.9730769230769</v>
      </c>
      <c r="J43" s="179">
        <v>-24.7</v>
      </c>
      <c r="K43" s="179">
        <v>238</v>
      </c>
      <c r="L43" s="60" t="s">
        <v>2212</v>
      </c>
    </row>
    <row r="44" spans="1:12" x14ac:dyDescent="0.3">
      <c r="A44" s="1" t="s">
        <v>2290</v>
      </c>
      <c r="B44" s="1" t="s">
        <v>2291</v>
      </c>
      <c r="C44" s="1">
        <v>16</v>
      </c>
      <c r="D44" s="1">
        <v>1</v>
      </c>
      <c r="E44" s="177" t="s">
        <v>2292</v>
      </c>
      <c r="F44" s="1">
        <v>19</v>
      </c>
      <c r="G44" s="1">
        <v>1</v>
      </c>
      <c r="H44" s="1">
        <v>62</v>
      </c>
      <c r="I44" s="178">
        <f t="shared" si="0"/>
        <v>1962.1297008547008</v>
      </c>
      <c r="J44" s="179">
        <v>-23.6</v>
      </c>
      <c r="K44" s="179">
        <v>262</v>
      </c>
      <c r="L44" s="60" t="s">
        <v>2203</v>
      </c>
    </row>
    <row r="45" spans="1:12" x14ac:dyDescent="0.3">
      <c r="A45" s="1" t="s">
        <v>2293</v>
      </c>
      <c r="B45" s="1" t="s">
        <v>2294</v>
      </c>
      <c r="C45" s="1">
        <v>25</v>
      </c>
      <c r="D45" s="1">
        <v>2</v>
      </c>
      <c r="E45" s="177" t="s">
        <v>2292</v>
      </c>
      <c r="F45" s="1">
        <v>28</v>
      </c>
      <c r="G45" s="1">
        <v>2</v>
      </c>
      <c r="H45" s="1">
        <v>62</v>
      </c>
      <c r="I45" s="178">
        <f t="shared" si="0"/>
        <v>1962.231623931624</v>
      </c>
      <c r="J45" s="179">
        <v>-24.8</v>
      </c>
      <c r="K45" s="179">
        <v>286</v>
      </c>
      <c r="L45" s="60" t="s">
        <v>2243</v>
      </c>
    </row>
    <row r="46" spans="1:12" x14ac:dyDescent="0.3">
      <c r="A46" s="1" t="s">
        <v>2295</v>
      </c>
      <c r="B46" s="1" t="s">
        <v>2296</v>
      </c>
      <c r="C46" s="1">
        <v>25</v>
      </c>
      <c r="D46" s="1">
        <v>3</v>
      </c>
      <c r="E46" s="177" t="s">
        <v>2292</v>
      </c>
      <c r="F46" s="1">
        <v>28</v>
      </c>
      <c r="G46" s="1">
        <v>3</v>
      </c>
      <c r="H46" s="1">
        <v>62</v>
      </c>
      <c r="I46" s="178">
        <f t="shared" si="0"/>
        <v>1962.3085470085471</v>
      </c>
      <c r="J46" s="179">
        <v>-24</v>
      </c>
      <c r="K46" s="179">
        <v>304</v>
      </c>
      <c r="L46" s="60" t="s">
        <v>2212</v>
      </c>
    </row>
    <row r="47" spans="1:12" x14ac:dyDescent="0.3">
      <c r="A47" s="1" t="s">
        <v>2297</v>
      </c>
      <c r="B47" s="1" t="s">
        <v>2298</v>
      </c>
      <c r="C47" s="1">
        <v>17</v>
      </c>
      <c r="D47" s="1">
        <v>5</v>
      </c>
      <c r="E47" s="177" t="s">
        <v>2292</v>
      </c>
      <c r="F47" s="1">
        <v>20</v>
      </c>
      <c r="G47" s="1">
        <v>5</v>
      </c>
      <c r="H47" s="1">
        <v>62</v>
      </c>
      <c r="I47" s="178">
        <f t="shared" si="0"/>
        <v>1962.4401709401711</v>
      </c>
      <c r="J47" s="179">
        <v>-24.9</v>
      </c>
      <c r="K47" s="179">
        <v>366</v>
      </c>
      <c r="L47" s="60" t="s">
        <v>2212</v>
      </c>
    </row>
    <row r="48" spans="1:12" x14ac:dyDescent="0.3">
      <c r="A48" s="1" t="s">
        <v>2299</v>
      </c>
      <c r="B48" s="1" t="s">
        <v>2300</v>
      </c>
      <c r="C48" s="1">
        <v>25</v>
      </c>
      <c r="D48" s="1">
        <v>7</v>
      </c>
      <c r="E48" s="177" t="s">
        <v>2292</v>
      </c>
      <c r="F48" s="1">
        <v>28</v>
      </c>
      <c r="G48" s="1">
        <v>7</v>
      </c>
      <c r="H48" s="1">
        <v>62</v>
      </c>
      <c r="I48" s="178">
        <f t="shared" si="0"/>
        <v>1962.6162393162392</v>
      </c>
      <c r="J48" s="179">
        <v>-21.4</v>
      </c>
      <c r="K48" s="179">
        <v>393</v>
      </c>
      <c r="L48" s="60" t="s">
        <v>2212</v>
      </c>
    </row>
    <row r="49" spans="1:12" x14ac:dyDescent="0.3">
      <c r="A49" s="1" t="s">
        <v>2301</v>
      </c>
      <c r="B49" s="1" t="s">
        <v>2302</v>
      </c>
      <c r="C49" s="1">
        <v>15</v>
      </c>
      <c r="D49" s="1">
        <v>8</v>
      </c>
      <c r="E49" s="177" t="s">
        <v>2292</v>
      </c>
      <c r="F49" s="1">
        <v>18</v>
      </c>
      <c r="G49" s="1">
        <v>8</v>
      </c>
      <c r="H49" s="1">
        <v>62</v>
      </c>
      <c r="I49" s="178">
        <f t="shared" si="0"/>
        <v>1962.6653846153845</v>
      </c>
      <c r="J49" s="179">
        <v>-21.6</v>
      </c>
      <c r="K49" s="179">
        <v>416</v>
      </c>
      <c r="L49" s="60" t="s">
        <v>2212</v>
      </c>
    </row>
    <row r="50" spans="1:12" x14ac:dyDescent="0.3">
      <c r="A50" s="1" t="s">
        <v>2303</v>
      </c>
      <c r="B50" s="1" t="s">
        <v>2304</v>
      </c>
      <c r="C50" s="1">
        <v>15</v>
      </c>
      <c r="D50" s="1">
        <v>9</v>
      </c>
      <c r="E50" s="177" t="s">
        <v>2292</v>
      </c>
      <c r="F50" s="1">
        <v>18</v>
      </c>
      <c r="G50" s="1">
        <v>9</v>
      </c>
      <c r="H50" s="1">
        <v>62</v>
      </c>
      <c r="I50" s="178">
        <f t="shared" si="0"/>
        <v>1962.7423076923076</v>
      </c>
      <c r="J50" s="179">
        <v>-24.8</v>
      </c>
      <c r="K50" s="179">
        <v>393</v>
      </c>
      <c r="L50" s="60" t="s">
        <v>2248</v>
      </c>
    </row>
    <row r="51" spans="1:12" x14ac:dyDescent="0.3">
      <c r="A51" s="1" t="s">
        <v>2305</v>
      </c>
      <c r="B51" s="1" t="s">
        <v>2306</v>
      </c>
      <c r="C51" s="1">
        <v>15</v>
      </c>
      <c r="D51" s="1">
        <v>10</v>
      </c>
      <c r="E51" s="177" t="s">
        <v>2292</v>
      </c>
      <c r="F51" s="1">
        <v>18</v>
      </c>
      <c r="G51" s="1">
        <v>10</v>
      </c>
      <c r="H51" s="1">
        <v>62</v>
      </c>
      <c r="I51" s="178">
        <f t="shared" si="0"/>
        <v>1962.8192307692307</v>
      </c>
      <c r="J51" s="179">
        <v>-24.25</v>
      </c>
      <c r="K51" s="179">
        <v>382</v>
      </c>
      <c r="L51" s="60" t="s">
        <v>2212</v>
      </c>
    </row>
    <row r="52" spans="1:12" x14ac:dyDescent="0.3">
      <c r="A52" s="1" t="s">
        <v>2307</v>
      </c>
      <c r="B52" s="1" t="s">
        <v>2308</v>
      </c>
      <c r="C52" s="1">
        <v>15</v>
      </c>
      <c r="D52" s="1">
        <v>11</v>
      </c>
      <c r="E52" s="177" t="s">
        <v>2292</v>
      </c>
      <c r="F52" s="1">
        <v>18</v>
      </c>
      <c r="G52" s="1">
        <v>11</v>
      </c>
      <c r="H52" s="1">
        <v>62</v>
      </c>
      <c r="I52" s="178">
        <f t="shared" si="0"/>
        <v>1962.8961538461538</v>
      </c>
      <c r="J52" s="179">
        <v>-25.1</v>
      </c>
      <c r="K52" s="179">
        <v>408</v>
      </c>
      <c r="L52" s="60" t="s">
        <v>2212</v>
      </c>
    </row>
    <row r="53" spans="1:12" x14ac:dyDescent="0.3">
      <c r="A53" s="1" t="s">
        <v>2309</v>
      </c>
      <c r="B53" s="1" t="s">
        <v>2310</v>
      </c>
      <c r="C53" s="1">
        <v>15</v>
      </c>
      <c r="D53" s="1">
        <v>1</v>
      </c>
      <c r="E53" s="177" t="s">
        <v>2311</v>
      </c>
      <c r="F53" s="1">
        <v>18</v>
      </c>
      <c r="G53" s="1">
        <v>1</v>
      </c>
      <c r="H53" s="1">
        <v>63</v>
      </c>
      <c r="I53" s="178">
        <f t="shared" si="0"/>
        <v>1963.126923076923</v>
      </c>
      <c r="J53" s="179">
        <v>-23.09</v>
      </c>
      <c r="K53" s="179">
        <v>411</v>
      </c>
      <c r="L53" s="60" t="s">
        <v>2212</v>
      </c>
    </row>
    <row r="54" spans="1:12" x14ac:dyDescent="0.3">
      <c r="A54" s="1" t="s">
        <v>2312</v>
      </c>
      <c r="B54" s="1" t="s">
        <v>2313</v>
      </c>
      <c r="C54" s="1">
        <v>15</v>
      </c>
      <c r="D54" s="1">
        <v>2</v>
      </c>
      <c r="E54" s="177" t="s">
        <v>2311</v>
      </c>
      <c r="F54" s="1">
        <v>18</v>
      </c>
      <c r="G54" s="1">
        <v>2</v>
      </c>
      <c r="H54" s="1">
        <v>63</v>
      </c>
      <c r="I54" s="178">
        <f t="shared" si="0"/>
        <v>1963.2038461538461</v>
      </c>
      <c r="J54" s="179">
        <v>-24</v>
      </c>
      <c r="K54" s="179">
        <v>473</v>
      </c>
      <c r="L54" s="60" t="s">
        <v>2243</v>
      </c>
    </row>
    <row r="55" spans="1:12" x14ac:dyDescent="0.3">
      <c r="A55" s="1" t="s">
        <v>2314</v>
      </c>
      <c r="B55" s="1" t="s">
        <v>2315</v>
      </c>
      <c r="C55" s="1">
        <v>5</v>
      </c>
      <c r="D55" s="1">
        <v>3</v>
      </c>
      <c r="E55" s="177" t="s">
        <v>2311</v>
      </c>
      <c r="F55" s="1">
        <v>8</v>
      </c>
      <c r="G55" s="1">
        <v>3</v>
      </c>
      <c r="H55" s="1">
        <v>63</v>
      </c>
      <c r="I55" s="178">
        <f t="shared" si="0"/>
        <v>1963.2529914529914</v>
      </c>
      <c r="J55" s="179">
        <v>-24</v>
      </c>
      <c r="K55" s="179">
        <v>463</v>
      </c>
      <c r="L55" s="60" t="s">
        <v>2203</v>
      </c>
    </row>
    <row r="56" spans="1:12" x14ac:dyDescent="0.3">
      <c r="A56" s="1" t="s">
        <v>2316</v>
      </c>
      <c r="B56" s="1" t="s">
        <v>2317</v>
      </c>
      <c r="C56" s="1">
        <v>16</v>
      </c>
      <c r="D56" s="1">
        <v>3</v>
      </c>
      <c r="E56" s="177" t="s">
        <v>2311</v>
      </c>
      <c r="F56" s="1">
        <v>19</v>
      </c>
      <c r="G56" s="1">
        <v>3</v>
      </c>
      <c r="H56" s="1">
        <v>63</v>
      </c>
      <c r="I56" s="178">
        <f t="shared" si="0"/>
        <v>1963.283547008547</v>
      </c>
      <c r="J56" s="179">
        <v>-23.8</v>
      </c>
      <c r="K56" s="179">
        <v>509</v>
      </c>
      <c r="L56" s="60" t="s">
        <v>2235</v>
      </c>
    </row>
    <row r="57" spans="1:12" x14ac:dyDescent="0.3">
      <c r="A57" s="1" t="s">
        <v>2318</v>
      </c>
      <c r="B57" s="1" t="s">
        <v>2319</v>
      </c>
      <c r="C57" s="1">
        <v>5</v>
      </c>
      <c r="D57" s="1">
        <v>4</v>
      </c>
      <c r="E57" s="177" t="s">
        <v>2311</v>
      </c>
      <c r="F57" s="1">
        <v>8</v>
      </c>
      <c r="G57" s="1">
        <v>4</v>
      </c>
      <c r="H57" s="1">
        <v>63</v>
      </c>
      <c r="I57" s="178">
        <f t="shared" si="0"/>
        <v>1963.3299145299145</v>
      </c>
      <c r="J57" s="179">
        <v>-23.1</v>
      </c>
      <c r="K57" s="179">
        <v>535</v>
      </c>
      <c r="L57" s="60" t="s">
        <v>2212</v>
      </c>
    </row>
    <row r="58" spans="1:12" x14ac:dyDescent="0.3">
      <c r="A58" s="1" t="s">
        <v>2320</v>
      </c>
      <c r="B58" s="1" t="s">
        <v>2321</v>
      </c>
      <c r="C58" s="1">
        <v>15</v>
      </c>
      <c r="D58" s="1">
        <v>4</v>
      </c>
      <c r="E58" s="177" t="s">
        <v>2311</v>
      </c>
      <c r="F58" s="1">
        <v>18</v>
      </c>
      <c r="G58" s="1">
        <v>4</v>
      </c>
      <c r="H58" s="1">
        <v>63</v>
      </c>
      <c r="I58" s="178">
        <f t="shared" si="0"/>
        <v>1963.3576923076923</v>
      </c>
      <c r="J58" s="179">
        <v>-23.4</v>
      </c>
      <c r="K58" s="179">
        <v>599</v>
      </c>
      <c r="L58" s="60" t="s">
        <v>2212</v>
      </c>
    </row>
    <row r="59" spans="1:12" x14ac:dyDescent="0.3">
      <c r="A59" s="1" t="s">
        <v>2322</v>
      </c>
      <c r="B59" s="1" t="s">
        <v>2323</v>
      </c>
      <c r="C59" s="1">
        <v>5</v>
      </c>
      <c r="D59" s="1">
        <v>5</v>
      </c>
      <c r="E59" s="177" t="s">
        <v>2311</v>
      </c>
      <c r="F59" s="1">
        <v>8</v>
      </c>
      <c r="G59" s="1">
        <v>5</v>
      </c>
      <c r="H59" s="1">
        <v>63</v>
      </c>
      <c r="I59" s="178">
        <f t="shared" si="0"/>
        <v>1963.4068376068376</v>
      </c>
      <c r="J59" s="179">
        <v>-23.8</v>
      </c>
      <c r="K59" s="179">
        <v>649</v>
      </c>
      <c r="L59" s="60" t="s">
        <v>2243</v>
      </c>
    </row>
    <row r="60" spans="1:12" x14ac:dyDescent="0.3">
      <c r="A60" s="1" t="s">
        <v>2324</v>
      </c>
      <c r="B60" s="1" t="s">
        <v>2325</v>
      </c>
      <c r="C60" s="1">
        <v>15</v>
      </c>
      <c r="D60" s="1">
        <v>5</v>
      </c>
      <c r="E60" s="177" t="s">
        <v>2311</v>
      </c>
      <c r="F60" s="1">
        <v>18</v>
      </c>
      <c r="G60" s="1">
        <v>5</v>
      </c>
      <c r="H60" s="1">
        <v>63</v>
      </c>
      <c r="I60" s="178">
        <f t="shared" si="0"/>
        <v>1963.4346153846154</v>
      </c>
      <c r="J60" s="179">
        <v>-21.9</v>
      </c>
      <c r="K60" s="179">
        <v>645</v>
      </c>
      <c r="L60" s="60" t="s">
        <v>2243</v>
      </c>
    </row>
    <row r="61" spans="1:12" x14ac:dyDescent="0.3">
      <c r="A61" s="1" t="s">
        <v>2326</v>
      </c>
      <c r="B61" s="1" t="s">
        <v>2327</v>
      </c>
      <c r="C61" s="1">
        <v>5</v>
      </c>
      <c r="D61" s="1">
        <v>6</v>
      </c>
      <c r="E61" s="177" t="s">
        <v>2311</v>
      </c>
      <c r="F61" s="1">
        <v>8</v>
      </c>
      <c r="G61" s="1">
        <v>6</v>
      </c>
      <c r="H61" s="1">
        <v>63</v>
      </c>
      <c r="I61" s="178">
        <f t="shared" si="0"/>
        <v>1963.4837606837607</v>
      </c>
      <c r="J61" s="179">
        <v>-23.3</v>
      </c>
      <c r="K61" s="179">
        <v>774</v>
      </c>
      <c r="L61" s="60" t="s">
        <v>2243</v>
      </c>
    </row>
    <row r="62" spans="1:12" x14ac:dyDescent="0.3">
      <c r="A62" s="1" t="s">
        <v>2328</v>
      </c>
      <c r="B62" s="1" t="s">
        <v>2329</v>
      </c>
      <c r="C62" s="1">
        <v>15</v>
      </c>
      <c r="D62" s="1">
        <v>6</v>
      </c>
      <c r="E62" s="177" t="s">
        <v>2311</v>
      </c>
      <c r="F62" s="1">
        <v>18</v>
      </c>
      <c r="G62" s="1">
        <v>6</v>
      </c>
      <c r="H62" s="1">
        <v>63</v>
      </c>
      <c r="I62" s="178">
        <f t="shared" si="0"/>
        <v>1963.5115384615385</v>
      </c>
      <c r="J62" s="179">
        <v>-23.3</v>
      </c>
      <c r="K62" s="179">
        <v>821</v>
      </c>
      <c r="L62" s="60" t="s">
        <v>2212</v>
      </c>
    </row>
    <row r="63" spans="1:12" x14ac:dyDescent="0.3">
      <c r="A63" s="1" t="s">
        <v>2330</v>
      </c>
      <c r="B63" s="1" t="s">
        <v>2331</v>
      </c>
      <c r="C63" s="1">
        <v>5</v>
      </c>
      <c r="D63" s="1">
        <v>7</v>
      </c>
      <c r="E63" s="177" t="s">
        <v>2311</v>
      </c>
      <c r="F63" s="1">
        <v>8</v>
      </c>
      <c r="G63" s="1">
        <v>7</v>
      </c>
      <c r="H63" s="1">
        <v>63</v>
      </c>
      <c r="I63" s="178">
        <f t="shared" si="0"/>
        <v>1963.5606837606836</v>
      </c>
      <c r="J63" s="179">
        <v>-22.7</v>
      </c>
      <c r="K63" s="179">
        <v>867</v>
      </c>
      <c r="L63" s="60" t="s">
        <v>2203</v>
      </c>
    </row>
    <row r="64" spans="1:12" x14ac:dyDescent="0.3">
      <c r="A64" s="1" t="s">
        <v>2332</v>
      </c>
      <c r="B64" s="1" t="s">
        <v>2333</v>
      </c>
      <c r="C64" s="1">
        <v>15</v>
      </c>
      <c r="D64" s="1">
        <v>7</v>
      </c>
      <c r="E64" s="177" t="s">
        <v>2311</v>
      </c>
      <c r="F64" s="1">
        <v>18</v>
      </c>
      <c r="G64" s="1">
        <v>7</v>
      </c>
      <c r="H64" s="1">
        <v>63</v>
      </c>
      <c r="I64" s="178">
        <f t="shared" si="0"/>
        <v>1963.5884615384614</v>
      </c>
      <c r="J64" s="179">
        <v>-20.6</v>
      </c>
      <c r="K64" s="179">
        <v>893</v>
      </c>
      <c r="L64" s="60" t="s">
        <v>2212</v>
      </c>
    </row>
    <row r="65" spans="1:12" x14ac:dyDescent="0.3">
      <c r="A65" s="1" t="s">
        <v>2334</v>
      </c>
      <c r="B65" s="1" t="s">
        <v>2335</v>
      </c>
      <c r="C65" s="1">
        <v>5</v>
      </c>
      <c r="D65" s="1">
        <v>8</v>
      </c>
      <c r="E65" s="177" t="s">
        <v>2311</v>
      </c>
      <c r="F65" s="1">
        <v>8</v>
      </c>
      <c r="G65" s="1">
        <v>8</v>
      </c>
      <c r="H65" s="1">
        <v>63</v>
      </c>
      <c r="I65" s="178">
        <f t="shared" si="0"/>
        <v>1963.6376068376067</v>
      </c>
      <c r="J65" s="179">
        <v>-20.9</v>
      </c>
      <c r="K65" s="179">
        <v>946</v>
      </c>
      <c r="L65" s="60" t="s">
        <v>2212</v>
      </c>
    </row>
    <row r="66" spans="1:12" x14ac:dyDescent="0.3">
      <c r="A66" s="1" t="s">
        <v>2336</v>
      </c>
      <c r="B66" s="1" t="s">
        <v>2337</v>
      </c>
      <c r="C66" s="1">
        <v>15</v>
      </c>
      <c r="D66" s="1">
        <v>8</v>
      </c>
      <c r="E66" s="177" t="s">
        <v>2311</v>
      </c>
      <c r="F66" s="1">
        <v>18</v>
      </c>
      <c r="G66" s="1">
        <v>8</v>
      </c>
      <c r="H66" s="1">
        <v>63</v>
      </c>
      <c r="I66" s="178">
        <f t="shared" si="0"/>
        <v>1963.6653846153845</v>
      </c>
      <c r="J66" s="179">
        <v>-21.95</v>
      </c>
      <c r="K66" s="179">
        <v>989</v>
      </c>
      <c r="L66" s="60" t="s">
        <v>2212</v>
      </c>
    </row>
    <row r="67" spans="1:12" x14ac:dyDescent="0.3">
      <c r="A67" s="1" t="s">
        <v>2338</v>
      </c>
      <c r="B67" s="1" t="s">
        <v>2339</v>
      </c>
      <c r="C67" s="1">
        <v>5</v>
      </c>
      <c r="D67" s="1">
        <v>9</v>
      </c>
      <c r="E67" s="177" t="s">
        <v>2311</v>
      </c>
      <c r="F67" s="1">
        <v>8</v>
      </c>
      <c r="G67" s="1">
        <v>9</v>
      </c>
      <c r="H67" s="1">
        <v>63</v>
      </c>
      <c r="I67" s="178">
        <f t="shared" si="0"/>
        <v>1963.7145299145297</v>
      </c>
      <c r="J67" s="179">
        <v>-20</v>
      </c>
      <c r="K67" s="179">
        <v>944</v>
      </c>
      <c r="L67" s="60" t="s">
        <v>2212</v>
      </c>
    </row>
    <row r="68" spans="1:12" x14ac:dyDescent="0.3">
      <c r="A68" s="1" t="s">
        <v>2340</v>
      </c>
      <c r="B68" s="1" t="s">
        <v>2341</v>
      </c>
      <c r="C68" s="1">
        <v>15</v>
      </c>
      <c r="D68" s="1">
        <v>9</v>
      </c>
      <c r="E68" s="177" t="s">
        <v>2311</v>
      </c>
      <c r="F68" s="1">
        <v>18</v>
      </c>
      <c r="G68" s="1">
        <v>9</v>
      </c>
      <c r="H68" s="1">
        <v>63</v>
      </c>
      <c r="I68" s="178">
        <f t="shared" ref="I68:I131" si="1">1900+H68+G68/13+F68/360</f>
        <v>1963.7423076923076</v>
      </c>
      <c r="J68" s="179">
        <v>-20.6</v>
      </c>
      <c r="K68" s="179">
        <v>844</v>
      </c>
      <c r="L68" s="60" t="s">
        <v>2243</v>
      </c>
    </row>
    <row r="69" spans="1:12" x14ac:dyDescent="0.3">
      <c r="A69" s="1" t="s">
        <v>2342</v>
      </c>
      <c r="B69" s="1" t="s">
        <v>2343</v>
      </c>
      <c r="C69" s="1">
        <v>15</v>
      </c>
      <c r="D69" s="1">
        <v>10</v>
      </c>
      <c r="E69" s="177" t="s">
        <v>2311</v>
      </c>
      <c r="F69" s="1">
        <v>18</v>
      </c>
      <c r="G69" s="1">
        <v>10</v>
      </c>
      <c r="H69" s="1">
        <v>63</v>
      </c>
      <c r="I69" s="178">
        <f t="shared" si="1"/>
        <v>1963.8192307692307</v>
      </c>
      <c r="J69" s="179">
        <v>-22.1</v>
      </c>
      <c r="K69" s="179">
        <v>849</v>
      </c>
      <c r="L69" s="60" t="s">
        <v>2243</v>
      </c>
    </row>
    <row r="70" spans="1:12" x14ac:dyDescent="0.3">
      <c r="A70" s="1" t="s">
        <v>2344</v>
      </c>
      <c r="B70" s="1" t="s">
        <v>2345</v>
      </c>
      <c r="C70" s="1">
        <v>15</v>
      </c>
      <c r="D70" s="1">
        <v>11</v>
      </c>
      <c r="E70" s="177" t="s">
        <v>2311</v>
      </c>
      <c r="F70" s="1">
        <v>18</v>
      </c>
      <c r="G70" s="1">
        <v>11</v>
      </c>
      <c r="H70" s="1">
        <v>63</v>
      </c>
      <c r="I70" s="178">
        <f t="shared" si="1"/>
        <v>1963.8961538461538</v>
      </c>
      <c r="J70" s="179">
        <v>-22.8</v>
      </c>
      <c r="K70" s="179">
        <v>812</v>
      </c>
      <c r="L70" s="60" t="s">
        <v>2212</v>
      </c>
    </row>
    <row r="71" spans="1:12" x14ac:dyDescent="0.3">
      <c r="A71" s="1" t="s">
        <v>2346</v>
      </c>
      <c r="B71" s="1" t="s">
        <v>2347</v>
      </c>
      <c r="C71" s="1">
        <v>15</v>
      </c>
      <c r="D71" s="1">
        <v>12</v>
      </c>
      <c r="E71" s="177" t="s">
        <v>2311</v>
      </c>
      <c r="F71" s="1">
        <v>18</v>
      </c>
      <c r="G71" s="1">
        <v>12</v>
      </c>
      <c r="H71" s="1">
        <v>63</v>
      </c>
      <c r="I71" s="178">
        <f t="shared" si="1"/>
        <v>1963.9730769230769</v>
      </c>
      <c r="J71" s="179">
        <v>-23</v>
      </c>
      <c r="K71" s="179">
        <v>773</v>
      </c>
      <c r="L71" s="60" t="s">
        <v>2212</v>
      </c>
    </row>
    <row r="72" spans="1:12" x14ac:dyDescent="0.3">
      <c r="A72" s="1" t="s">
        <v>2348</v>
      </c>
      <c r="B72" s="1" t="s">
        <v>2349</v>
      </c>
      <c r="C72" s="1">
        <v>15</v>
      </c>
      <c r="D72" s="1">
        <v>1</v>
      </c>
      <c r="E72" s="177" t="s">
        <v>2350</v>
      </c>
      <c r="F72" s="1">
        <v>18</v>
      </c>
      <c r="G72" s="1">
        <v>1</v>
      </c>
      <c r="H72" s="1">
        <v>64</v>
      </c>
      <c r="I72" s="178">
        <f t="shared" si="1"/>
        <v>1964.126923076923</v>
      </c>
      <c r="J72" s="179">
        <v>-23.5</v>
      </c>
      <c r="K72" s="179">
        <v>800</v>
      </c>
      <c r="L72" s="60" t="s">
        <v>2212</v>
      </c>
    </row>
    <row r="73" spans="1:12" x14ac:dyDescent="0.3">
      <c r="A73" s="1" t="s">
        <v>2351</v>
      </c>
      <c r="B73" s="1" t="s">
        <v>2352</v>
      </c>
      <c r="C73" s="1">
        <v>15</v>
      </c>
      <c r="D73" s="1">
        <v>2</v>
      </c>
      <c r="E73" s="177" t="s">
        <v>2350</v>
      </c>
      <c r="F73" s="1">
        <v>18</v>
      </c>
      <c r="G73" s="1">
        <v>2</v>
      </c>
      <c r="H73" s="1">
        <v>64</v>
      </c>
      <c r="I73" s="178">
        <f t="shared" si="1"/>
        <v>1964.2038461538461</v>
      </c>
      <c r="J73" s="179">
        <v>-22.7</v>
      </c>
      <c r="K73" s="179">
        <v>780</v>
      </c>
      <c r="L73" s="60" t="s">
        <v>2212</v>
      </c>
    </row>
    <row r="74" spans="1:12" x14ac:dyDescent="0.3">
      <c r="A74" s="1" t="s">
        <v>2353</v>
      </c>
      <c r="B74" s="1" t="s">
        <v>2354</v>
      </c>
      <c r="C74" s="1">
        <v>15</v>
      </c>
      <c r="D74" s="1">
        <v>3</v>
      </c>
      <c r="E74" s="177" t="s">
        <v>2350</v>
      </c>
      <c r="F74" s="1">
        <v>18</v>
      </c>
      <c r="G74" s="1">
        <v>3</v>
      </c>
      <c r="H74" s="1">
        <v>64</v>
      </c>
      <c r="I74" s="178">
        <f t="shared" si="1"/>
        <v>1964.2807692307692</v>
      </c>
      <c r="J74" s="179">
        <v>-24.27</v>
      </c>
      <c r="K74" s="179">
        <v>777</v>
      </c>
      <c r="L74" s="60" t="s">
        <v>2212</v>
      </c>
    </row>
    <row r="75" spans="1:12" x14ac:dyDescent="0.3">
      <c r="A75" s="1" t="s">
        <v>2355</v>
      </c>
      <c r="B75" s="1" t="s">
        <v>2356</v>
      </c>
      <c r="C75" s="1">
        <v>15</v>
      </c>
      <c r="D75" s="1">
        <v>4</v>
      </c>
      <c r="E75" s="177" t="s">
        <v>2350</v>
      </c>
      <c r="F75" s="1">
        <v>18</v>
      </c>
      <c r="G75" s="1">
        <v>4</v>
      </c>
      <c r="H75" s="1">
        <v>64</v>
      </c>
      <c r="I75" s="178">
        <f t="shared" si="1"/>
        <v>1964.3576923076923</v>
      </c>
      <c r="J75" s="179">
        <v>-23.88</v>
      </c>
      <c r="K75" s="179">
        <v>838</v>
      </c>
      <c r="L75" s="60" t="s">
        <v>2212</v>
      </c>
    </row>
    <row r="76" spans="1:12" x14ac:dyDescent="0.3">
      <c r="A76" s="1" t="s">
        <v>2357</v>
      </c>
      <c r="B76" s="1" t="s">
        <v>2358</v>
      </c>
      <c r="C76" s="1">
        <v>15</v>
      </c>
      <c r="D76" s="1">
        <v>5</v>
      </c>
      <c r="E76" s="177" t="s">
        <v>2350</v>
      </c>
      <c r="F76" s="1">
        <v>18</v>
      </c>
      <c r="G76" s="1">
        <v>5</v>
      </c>
      <c r="H76" s="1">
        <v>64</v>
      </c>
      <c r="I76" s="178">
        <f t="shared" si="1"/>
        <v>1964.4346153846154</v>
      </c>
      <c r="J76" s="179">
        <v>-20.3</v>
      </c>
      <c r="K76" s="179">
        <v>895</v>
      </c>
      <c r="L76" s="60" t="s">
        <v>2212</v>
      </c>
    </row>
    <row r="77" spans="1:12" x14ac:dyDescent="0.3">
      <c r="A77" s="1" t="s">
        <v>2359</v>
      </c>
      <c r="B77" s="1" t="s">
        <v>2360</v>
      </c>
      <c r="C77" s="1">
        <v>15</v>
      </c>
      <c r="D77" s="1">
        <v>6</v>
      </c>
      <c r="E77" s="177" t="s">
        <v>2350</v>
      </c>
      <c r="F77" s="1">
        <v>18</v>
      </c>
      <c r="G77" s="1">
        <v>6</v>
      </c>
      <c r="H77" s="1">
        <v>64</v>
      </c>
      <c r="I77" s="178">
        <f t="shared" si="1"/>
        <v>1964.5115384615385</v>
      </c>
      <c r="J77" s="179">
        <v>-19.5</v>
      </c>
      <c r="K77" s="179">
        <v>917</v>
      </c>
      <c r="L77" s="60" t="s">
        <v>2212</v>
      </c>
    </row>
    <row r="78" spans="1:12" x14ac:dyDescent="0.3">
      <c r="A78" s="1" t="s">
        <v>2361</v>
      </c>
      <c r="B78" s="1" t="s">
        <v>2362</v>
      </c>
      <c r="C78" s="1">
        <v>15</v>
      </c>
      <c r="D78" s="1">
        <v>7</v>
      </c>
      <c r="E78" s="177" t="s">
        <v>2350</v>
      </c>
      <c r="F78" s="1">
        <v>18</v>
      </c>
      <c r="G78" s="1">
        <v>7</v>
      </c>
      <c r="H78" s="1">
        <v>64</v>
      </c>
      <c r="I78" s="178">
        <f t="shared" si="1"/>
        <v>1964.5884615384614</v>
      </c>
      <c r="J78" s="179">
        <v>-20.7</v>
      </c>
      <c r="K78" s="179">
        <v>887</v>
      </c>
      <c r="L78" s="60" t="s">
        <v>2203</v>
      </c>
    </row>
    <row r="79" spans="1:12" x14ac:dyDescent="0.3">
      <c r="A79" s="1" t="s">
        <v>2363</v>
      </c>
      <c r="B79" s="1" t="s">
        <v>2364</v>
      </c>
      <c r="C79" s="1">
        <v>15</v>
      </c>
      <c r="D79" s="1">
        <v>8</v>
      </c>
      <c r="E79" s="177" t="s">
        <v>2350</v>
      </c>
      <c r="F79" s="1">
        <v>18</v>
      </c>
      <c r="G79" s="1">
        <v>8</v>
      </c>
      <c r="H79" s="1">
        <v>64</v>
      </c>
      <c r="I79" s="178">
        <f t="shared" si="1"/>
        <v>1964.6653846153845</v>
      </c>
      <c r="J79" s="179">
        <v>-19.100000000000001</v>
      </c>
      <c r="K79" s="179">
        <v>900</v>
      </c>
      <c r="L79" s="60" t="s">
        <v>2212</v>
      </c>
    </row>
    <row r="80" spans="1:12" x14ac:dyDescent="0.3">
      <c r="A80" s="1" t="s">
        <v>2365</v>
      </c>
      <c r="B80" s="1" t="s">
        <v>2366</v>
      </c>
      <c r="C80" s="1">
        <v>15</v>
      </c>
      <c r="D80" s="1">
        <v>9</v>
      </c>
      <c r="E80" s="177" t="s">
        <v>2350</v>
      </c>
      <c r="F80" s="1">
        <v>18</v>
      </c>
      <c r="G80" s="1">
        <v>9</v>
      </c>
      <c r="H80" s="1">
        <v>64</v>
      </c>
      <c r="I80" s="178">
        <f t="shared" si="1"/>
        <v>1964.7423076923076</v>
      </c>
      <c r="J80" s="179">
        <v>-19.5</v>
      </c>
      <c r="K80" s="179">
        <v>854</v>
      </c>
      <c r="L80" s="60" t="s">
        <v>2212</v>
      </c>
    </row>
    <row r="81" spans="1:19" x14ac:dyDescent="0.3">
      <c r="A81" s="1" t="s">
        <v>2367</v>
      </c>
      <c r="B81" s="1" t="s">
        <v>2368</v>
      </c>
      <c r="C81" s="1">
        <v>15</v>
      </c>
      <c r="D81" s="1">
        <v>10</v>
      </c>
      <c r="E81" s="177" t="s">
        <v>2350</v>
      </c>
      <c r="F81" s="1">
        <v>18</v>
      </c>
      <c r="G81" s="1">
        <v>10</v>
      </c>
      <c r="H81" s="1">
        <v>64</v>
      </c>
      <c r="I81" s="178">
        <f t="shared" si="1"/>
        <v>1964.8192307692307</v>
      </c>
      <c r="J81" s="179">
        <v>-17.8</v>
      </c>
      <c r="K81" s="179">
        <v>835</v>
      </c>
      <c r="L81" s="60" t="s">
        <v>2212</v>
      </c>
    </row>
    <row r="82" spans="1:19" x14ac:dyDescent="0.3">
      <c r="A82" s="1" t="s">
        <v>2369</v>
      </c>
      <c r="B82" s="1" t="s">
        <v>2370</v>
      </c>
      <c r="C82" s="1">
        <v>15</v>
      </c>
      <c r="D82" s="1">
        <v>11</v>
      </c>
      <c r="E82" s="177" t="s">
        <v>2350</v>
      </c>
      <c r="F82" s="1">
        <v>18</v>
      </c>
      <c r="G82" s="1">
        <v>11</v>
      </c>
      <c r="H82" s="1">
        <v>64</v>
      </c>
      <c r="I82" s="178">
        <f t="shared" si="1"/>
        <v>1964.8961538461538</v>
      </c>
      <c r="J82" s="179">
        <v>-18.5</v>
      </c>
      <c r="K82" s="179">
        <v>778</v>
      </c>
      <c r="L82" s="60" t="s">
        <v>2203</v>
      </c>
    </row>
    <row r="83" spans="1:19" x14ac:dyDescent="0.3">
      <c r="A83" s="1" t="s">
        <v>2371</v>
      </c>
      <c r="B83" s="1" t="s">
        <v>2372</v>
      </c>
      <c r="C83" s="1">
        <v>15</v>
      </c>
      <c r="D83" s="1">
        <v>12</v>
      </c>
      <c r="E83" s="177" t="s">
        <v>2350</v>
      </c>
      <c r="F83" s="1">
        <v>18</v>
      </c>
      <c r="G83" s="1">
        <v>12</v>
      </c>
      <c r="H83" s="1">
        <v>64</v>
      </c>
      <c r="I83" s="178">
        <f t="shared" si="1"/>
        <v>1964.9730769230769</v>
      </c>
      <c r="J83" s="179">
        <v>-23.4</v>
      </c>
      <c r="K83" s="179">
        <v>763</v>
      </c>
      <c r="L83" s="60" t="s">
        <v>2212</v>
      </c>
    </row>
    <row r="84" spans="1:19" x14ac:dyDescent="0.3">
      <c r="A84" s="1" t="s">
        <v>2373</v>
      </c>
      <c r="B84" s="1" t="s">
        <v>2374</v>
      </c>
      <c r="C84" s="1">
        <v>15</v>
      </c>
      <c r="D84" s="1">
        <v>1</v>
      </c>
      <c r="E84" s="177" t="s">
        <v>2375</v>
      </c>
      <c r="F84" s="1">
        <v>18</v>
      </c>
      <c r="G84" s="1">
        <v>1</v>
      </c>
      <c r="H84" s="1">
        <v>65</v>
      </c>
      <c r="I84" s="178">
        <f t="shared" si="1"/>
        <v>1965.126923076923</v>
      </c>
      <c r="J84" s="179">
        <v>-20.2</v>
      </c>
      <c r="K84" s="179">
        <v>766</v>
      </c>
      <c r="L84" s="60" t="s">
        <v>2203</v>
      </c>
    </row>
    <row r="85" spans="1:19" x14ac:dyDescent="0.3">
      <c r="A85" s="1" t="s">
        <v>2376</v>
      </c>
      <c r="B85" s="1" t="s">
        <v>2377</v>
      </c>
      <c r="C85" s="1">
        <v>17</v>
      </c>
      <c r="D85" s="1">
        <v>2</v>
      </c>
      <c r="E85" s="177" t="s">
        <v>2375</v>
      </c>
      <c r="F85" s="1">
        <v>20</v>
      </c>
      <c r="G85" s="1">
        <v>2</v>
      </c>
      <c r="H85" s="1">
        <v>65</v>
      </c>
      <c r="I85" s="178">
        <f t="shared" si="1"/>
        <v>1965.2094017094018</v>
      </c>
      <c r="J85" s="179">
        <v>-20.7</v>
      </c>
      <c r="K85" s="179">
        <v>742</v>
      </c>
      <c r="L85" s="60" t="s">
        <v>2212</v>
      </c>
    </row>
    <row r="86" spans="1:19" x14ac:dyDescent="0.3">
      <c r="A86" s="1" t="s">
        <v>2378</v>
      </c>
      <c r="B86" s="1" t="s">
        <v>2379</v>
      </c>
      <c r="C86" s="1">
        <v>15</v>
      </c>
      <c r="D86" s="1">
        <v>3</v>
      </c>
      <c r="E86" s="177" t="s">
        <v>2375</v>
      </c>
      <c r="F86" s="1">
        <v>18</v>
      </c>
      <c r="G86" s="1">
        <v>3</v>
      </c>
      <c r="H86" s="1">
        <v>65</v>
      </c>
      <c r="I86" s="178">
        <f t="shared" si="1"/>
        <v>1965.2807692307692</v>
      </c>
      <c r="J86" s="179">
        <v>-20.7</v>
      </c>
      <c r="K86" s="179">
        <v>748</v>
      </c>
      <c r="L86" s="60" t="s">
        <v>2212</v>
      </c>
    </row>
    <row r="87" spans="1:19" x14ac:dyDescent="0.3">
      <c r="A87" s="1" t="s">
        <v>2380</v>
      </c>
      <c r="B87" s="1" t="s">
        <v>2381</v>
      </c>
      <c r="C87" s="1">
        <v>15</v>
      </c>
      <c r="D87" s="1">
        <v>4</v>
      </c>
      <c r="E87" s="177" t="s">
        <v>2375</v>
      </c>
      <c r="F87" s="1">
        <v>18</v>
      </c>
      <c r="G87" s="1">
        <v>4</v>
      </c>
      <c r="H87" s="1">
        <v>65</v>
      </c>
      <c r="I87" s="178">
        <f t="shared" si="1"/>
        <v>1965.3576923076923</v>
      </c>
      <c r="J87" s="179">
        <v>-24.5</v>
      </c>
      <c r="K87" s="179">
        <v>766</v>
      </c>
      <c r="L87" s="60" t="s">
        <v>2212</v>
      </c>
    </row>
    <row r="88" spans="1:19" x14ac:dyDescent="0.3">
      <c r="A88" s="1" t="s">
        <v>2382</v>
      </c>
      <c r="B88" s="1" t="s">
        <v>2383</v>
      </c>
      <c r="C88" s="1">
        <v>15</v>
      </c>
      <c r="D88" s="1">
        <v>5</v>
      </c>
      <c r="E88" s="177" t="s">
        <v>2375</v>
      </c>
      <c r="F88" s="1">
        <v>18</v>
      </c>
      <c r="G88" s="1">
        <v>5</v>
      </c>
      <c r="H88" s="1">
        <v>65</v>
      </c>
      <c r="I88" s="178">
        <f t="shared" si="1"/>
        <v>1965.4346153846154</v>
      </c>
      <c r="J88" s="179">
        <v>-24</v>
      </c>
      <c r="K88" s="179">
        <v>746</v>
      </c>
      <c r="L88" s="60" t="s">
        <v>2212</v>
      </c>
    </row>
    <row r="89" spans="1:19" x14ac:dyDescent="0.3">
      <c r="A89" s="1" t="s">
        <v>2384</v>
      </c>
      <c r="B89" s="1" t="s">
        <v>2385</v>
      </c>
      <c r="C89" s="1">
        <v>15</v>
      </c>
      <c r="D89" s="1">
        <v>6</v>
      </c>
      <c r="E89" s="177" t="s">
        <v>2375</v>
      </c>
      <c r="F89" s="1">
        <v>18</v>
      </c>
      <c r="G89" s="1">
        <v>6</v>
      </c>
      <c r="H89" s="1">
        <v>65</v>
      </c>
      <c r="I89" s="178">
        <f t="shared" si="1"/>
        <v>1965.5115384615385</v>
      </c>
      <c r="J89" s="179">
        <v>-26.9</v>
      </c>
      <c r="K89" s="179">
        <v>810</v>
      </c>
      <c r="L89" s="60" t="s">
        <v>2212</v>
      </c>
    </row>
    <row r="90" spans="1:19" x14ac:dyDescent="0.3">
      <c r="A90" s="1" t="s">
        <v>2386</v>
      </c>
      <c r="B90" s="1" t="s">
        <v>2387</v>
      </c>
      <c r="C90" s="1">
        <v>25</v>
      </c>
      <c r="D90" s="1">
        <v>7</v>
      </c>
      <c r="E90" s="177" t="s">
        <v>2375</v>
      </c>
      <c r="F90" s="1">
        <v>28</v>
      </c>
      <c r="G90" s="1">
        <v>7</v>
      </c>
      <c r="H90" s="1">
        <v>65</v>
      </c>
      <c r="I90" s="178">
        <f t="shared" si="1"/>
        <v>1965.6162393162392</v>
      </c>
      <c r="J90" s="179">
        <v>-22.5</v>
      </c>
      <c r="K90" s="179">
        <v>787</v>
      </c>
      <c r="L90" s="60" t="s">
        <v>2212</v>
      </c>
    </row>
    <row r="91" spans="1:19" x14ac:dyDescent="0.3">
      <c r="A91" s="1" t="s">
        <v>2388</v>
      </c>
      <c r="B91" s="1" t="s">
        <v>2389</v>
      </c>
      <c r="C91" s="1">
        <v>15</v>
      </c>
      <c r="D91" s="1">
        <v>8</v>
      </c>
      <c r="E91" s="177" t="s">
        <v>2375</v>
      </c>
      <c r="F91" s="1">
        <v>18</v>
      </c>
      <c r="G91" s="1">
        <v>8</v>
      </c>
      <c r="H91" s="1">
        <v>65</v>
      </c>
      <c r="I91" s="178">
        <f t="shared" si="1"/>
        <v>1965.6653846153845</v>
      </c>
      <c r="J91" s="179">
        <v>-22.4</v>
      </c>
      <c r="K91" s="179">
        <v>775</v>
      </c>
      <c r="L91" s="60" t="s">
        <v>2212</v>
      </c>
    </row>
    <row r="92" spans="1:19" x14ac:dyDescent="0.3">
      <c r="A92" s="1" t="s">
        <v>2390</v>
      </c>
      <c r="B92" s="1" t="s">
        <v>2391</v>
      </c>
      <c r="C92" s="1">
        <v>25</v>
      </c>
      <c r="D92" s="1">
        <v>9</v>
      </c>
      <c r="E92" s="177" t="s">
        <v>2375</v>
      </c>
      <c r="F92" s="1">
        <v>28</v>
      </c>
      <c r="G92" s="1">
        <v>9</v>
      </c>
      <c r="H92" s="1">
        <v>65</v>
      </c>
      <c r="I92" s="178">
        <f t="shared" si="1"/>
        <v>1965.7700854700854</v>
      </c>
      <c r="J92" s="179">
        <v>-22.7</v>
      </c>
      <c r="K92" s="179">
        <v>763</v>
      </c>
      <c r="L92" s="60" t="s">
        <v>2203</v>
      </c>
    </row>
    <row r="93" spans="1:19" x14ac:dyDescent="0.3">
      <c r="A93" s="1" t="s">
        <v>2392</v>
      </c>
      <c r="B93" s="1" t="s">
        <v>2393</v>
      </c>
      <c r="C93" s="1">
        <v>15</v>
      </c>
      <c r="D93" s="1">
        <v>10</v>
      </c>
      <c r="E93" s="177" t="s">
        <v>2375</v>
      </c>
      <c r="F93" s="1">
        <v>28</v>
      </c>
      <c r="G93" s="1">
        <v>10</v>
      </c>
      <c r="H93" s="1">
        <v>65</v>
      </c>
      <c r="I93" s="178">
        <f t="shared" si="1"/>
        <v>1965.8470085470085</v>
      </c>
      <c r="J93" s="179">
        <v>-25.1</v>
      </c>
      <c r="K93" s="179">
        <v>726</v>
      </c>
      <c r="L93" s="60" t="s">
        <v>2203</v>
      </c>
    </row>
    <row r="94" spans="1:19" x14ac:dyDescent="0.3">
      <c r="A94" s="1" t="s">
        <v>2394</v>
      </c>
      <c r="B94" s="1" t="s">
        <v>2395</v>
      </c>
      <c r="C94" s="1">
        <v>16</v>
      </c>
      <c r="D94" s="1">
        <v>11</v>
      </c>
      <c r="E94" s="177" t="s">
        <v>2375</v>
      </c>
      <c r="F94" s="1">
        <v>19</v>
      </c>
      <c r="G94" s="1">
        <v>11</v>
      </c>
      <c r="H94" s="1">
        <v>65</v>
      </c>
      <c r="I94" s="178">
        <f t="shared" si="1"/>
        <v>1965.8989316239315</v>
      </c>
      <c r="J94" s="179">
        <v>-23.1</v>
      </c>
      <c r="K94" s="179">
        <v>729</v>
      </c>
      <c r="L94" s="60" t="s">
        <v>2212</v>
      </c>
    </row>
    <row r="95" spans="1:19" ht="15.6" x14ac:dyDescent="0.3">
      <c r="A95" s="1" t="s">
        <v>2396</v>
      </c>
      <c r="B95" s="1" t="s">
        <v>2397</v>
      </c>
      <c r="C95" s="1">
        <v>15</v>
      </c>
      <c r="D95" s="1">
        <v>12</v>
      </c>
      <c r="E95" s="177" t="s">
        <v>2375</v>
      </c>
      <c r="F95" s="1">
        <v>18</v>
      </c>
      <c r="G95" s="1">
        <v>12</v>
      </c>
      <c r="H95" s="1">
        <v>65</v>
      </c>
      <c r="I95" s="178">
        <f t="shared" si="1"/>
        <v>1965.9730769230769</v>
      </c>
      <c r="J95" s="179">
        <v>-7.6</v>
      </c>
      <c r="K95" s="179">
        <v>696</v>
      </c>
      <c r="L95" s="60" t="s">
        <v>2212</v>
      </c>
      <c r="M95" s="186">
        <f>AVERAGE(K94:K96)</f>
        <v>708.66666666666663</v>
      </c>
      <c r="N95" s="184" t="s">
        <v>2960</v>
      </c>
      <c r="O95" s="184"/>
      <c r="P95" s="184"/>
      <c r="Q95" s="185"/>
      <c r="R95" s="185"/>
      <c r="S95" s="185"/>
    </row>
    <row r="96" spans="1:19" ht="15.6" x14ac:dyDescent="0.3">
      <c r="A96" s="1" t="s">
        <v>2398</v>
      </c>
      <c r="B96" s="1" t="s">
        <v>2399</v>
      </c>
      <c r="C96" s="1">
        <v>25</v>
      </c>
      <c r="D96" s="1">
        <v>1</v>
      </c>
      <c r="E96" s="177" t="s">
        <v>2400</v>
      </c>
      <c r="F96" s="1">
        <v>5</v>
      </c>
      <c r="G96" s="1">
        <v>2</v>
      </c>
      <c r="H96" s="1">
        <v>66</v>
      </c>
      <c r="I96" s="178">
        <f t="shared" si="1"/>
        <v>1966.1677350427351</v>
      </c>
      <c r="J96" s="179">
        <v>-7.66</v>
      </c>
      <c r="K96" s="179">
        <v>701</v>
      </c>
      <c r="L96" s="60" t="s">
        <v>2212</v>
      </c>
      <c r="M96" s="185"/>
      <c r="N96" s="185"/>
      <c r="O96" s="185"/>
      <c r="P96" s="185"/>
      <c r="Q96" s="185"/>
      <c r="R96" s="185"/>
      <c r="S96" s="185"/>
    </row>
    <row r="97" spans="1:20" ht="15.6" x14ac:dyDescent="0.3">
      <c r="A97" s="1" t="s">
        <v>2401</v>
      </c>
      <c r="B97" s="1" t="s">
        <v>2402</v>
      </c>
      <c r="C97" s="1">
        <v>15</v>
      </c>
      <c r="D97" s="1">
        <v>2</v>
      </c>
      <c r="E97" s="177" t="s">
        <v>2400</v>
      </c>
      <c r="F97" s="1">
        <v>25</v>
      </c>
      <c r="G97" s="1">
        <v>2</v>
      </c>
      <c r="H97" s="1">
        <v>66</v>
      </c>
      <c r="I97" s="178">
        <f t="shared" si="1"/>
        <v>1966.2232905982905</v>
      </c>
      <c r="J97" s="179">
        <v>-7.65</v>
      </c>
      <c r="K97" s="179">
        <v>691</v>
      </c>
      <c r="L97" s="60" t="s">
        <v>2212</v>
      </c>
      <c r="M97" s="185"/>
      <c r="N97" s="185"/>
      <c r="O97" s="185"/>
      <c r="P97" s="185"/>
      <c r="Q97" s="185"/>
      <c r="R97" s="185"/>
      <c r="S97" s="185"/>
    </row>
    <row r="98" spans="1:20" ht="15.6" x14ac:dyDescent="0.3">
      <c r="A98" s="1" t="s">
        <v>2403</v>
      </c>
      <c r="B98" s="1" t="s">
        <v>2404</v>
      </c>
      <c r="C98" s="1">
        <v>15</v>
      </c>
      <c r="D98" s="1">
        <v>3</v>
      </c>
      <c r="E98" s="177" t="s">
        <v>2400</v>
      </c>
      <c r="F98" s="1">
        <v>27</v>
      </c>
      <c r="G98" s="1">
        <v>3</v>
      </c>
      <c r="H98" s="1">
        <v>66</v>
      </c>
      <c r="I98" s="178">
        <f t="shared" si="1"/>
        <v>1966.3057692307693</v>
      </c>
      <c r="J98" s="179">
        <v>-7.87</v>
      </c>
      <c r="K98" s="179">
        <v>696</v>
      </c>
      <c r="L98" s="60" t="s">
        <v>2212</v>
      </c>
      <c r="M98" s="185"/>
      <c r="N98" s="185"/>
      <c r="O98" s="185"/>
      <c r="P98" s="185"/>
      <c r="Q98" s="185"/>
      <c r="R98" s="185"/>
      <c r="S98" s="185"/>
    </row>
    <row r="99" spans="1:20" ht="15.6" x14ac:dyDescent="0.3">
      <c r="A99" s="1" t="s">
        <v>2405</v>
      </c>
      <c r="B99" s="1" t="s">
        <v>2406</v>
      </c>
      <c r="C99" s="1">
        <v>15</v>
      </c>
      <c r="D99" s="1">
        <v>4</v>
      </c>
      <c r="E99" s="177" t="s">
        <v>2400</v>
      </c>
      <c r="F99" s="1">
        <v>25</v>
      </c>
      <c r="G99" s="1">
        <v>4</v>
      </c>
      <c r="H99" s="1">
        <v>66</v>
      </c>
      <c r="I99" s="178">
        <f t="shared" si="1"/>
        <v>1966.3771367521367</v>
      </c>
      <c r="J99" s="179">
        <v>-7.98</v>
      </c>
      <c r="K99" s="179">
        <v>708</v>
      </c>
      <c r="L99" s="60" t="s">
        <v>2212</v>
      </c>
      <c r="M99" s="185"/>
      <c r="N99" s="185"/>
      <c r="O99" s="185"/>
      <c r="P99" s="185"/>
      <c r="Q99" s="185"/>
      <c r="R99" s="185"/>
      <c r="S99" s="185"/>
    </row>
    <row r="100" spans="1:20" ht="15.6" x14ac:dyDescent="0.3">
      <c r="A100" s="1" t="s">
        <v>2407</v>
      </c>
      <c r="B100" s="1" t="s">
        <v>2408</v>
      </c>
      <c r="C100" s="1">
        <v>15</v>
      </c>
      <c r="D100" s="1">
        <v>5</v>
      </c>
      <c r="E100" s="177" t="s">
        <v>2400</v>
      </c>
      <c r="F100" s="1">
        <v>25</v>
      </c>
      <c r="G100" s="1">
        <v>5</v>
      </c>
      <c r="H100" s="1">
        <v>66</v>
      </c>
      <c r="I100" s="178">
        <f t="shared" si="1"/>
        <v>1966.4540598290598</v>
      </c>
      <c r="J100" s="179">
        <v>-7.71</v>
      </c>
      <c r="K100" s="179">
        <v>711</v>
      </c>
      <c r="L100" s="60" t="s">
        <v>2212</v>
      </c>
      <c r="M100" s="185"/>
      <c r="N100" s="185"/>
      <c r="O100" s="185"/>
      <c r="P100" s="185"/>
      <c r="Q100" s="185"/>
      <c r="R100" s="185"/>
      <c r="S100" s="185"/>
    </row>
    <row r="101" spans="1:20" ht="21" x14ac:dyDescent="0.4">
      <c r="A101" s="1" t="s">
        <v>2409</v>
      </c>
      <c r="B101" s="1" t="s">
        <v>2410</v>
      </c>
      <c r="C101" s="1">
        <v>15</v>
      </c>
      <c r="D101" s="1">
        <v>6</v>
      </c>
      <c r="E101" s="177" t="s">
        <v>2400</v>
      </c>
      <c r="F101" s="1">
        <v>25</v>
      </c>
      <c r="G101" s="1">
        <v>6</v>
      </c>
      <c r="H101" s="1">
        <v>66</v>
      </c>
      <c r="I101" s="178">
        <f t="shared" si="1"/>
        <v>1966.5309829059829</v>
      </c>
      <c r="J101" s="179">
        <v>-7.38</v>
      </c>
      <c r="K101" s="179">
        <v>725</v>
      </c>
      <c r="L101" s="60" t="s">
        <v>2212</v>
      </c>
      <c r="M101" s="186">
        <f>AVERAGE(K95:K108)</f>
        <v>686.92857142857144</v>
      </c>
      <c r="N101" s="184" t="s">
        <v>2961</v>
      </c>
      <c r="O101" s="184"/>
      <c r="P101" s="184"/>
      <c r="Q101" s="188">
        <f>M101/(M95-M107)</f>
        <v>9.4967083607636713</v>
      </c>
      <c r="R101" s="189" t="s">
        <v>2962</v>
      </c>
      <c r="S101" s="187"/>
      <c r="T101" s="121"/>
    </row>
    <row r="102" spans="1:20" ht="15.6" x14ac:dyDescent="0.3">
      <c r="A102" s="1" t="s">
        <v>2411</v>
      </c>
      <c r="B102" s="1" t="s">
        <v>2412</v>
      </c>
      <c r="C102" s="1">
        <v>15</v>
      </c>
      <c r="D102" s="1">
        <v>7</v>
      </c>
      <c r="E102" s="177" t="s">
        <v>2400</v>
      </c>
      <c r="F102" s="1">
        <v>25</v>
      </c>
      <c r="G102" s="1">
        <v>7</v>
      </c>
      <c r="H102" s="1">
        <v>66</v>
      </c>
      <c r="I102" s="178">
        <f t="shared" si="1"/>
        <v>1966.6079059829058</v>
      </c>
      <c r="J102" s="179">
        <v>-8.06</v>
      </c>
      <c r="K102" s="179">
        <v>711</v>
      </c>
      <c r="L102" s="60" t="s">
        <v>2203</v>
      </c>
      <c r="M102" s="185"/>
      <c r="N102" s="185"/>
      <c r="O102" s="185"/>
      <c r="P102" s="185"/>
      <c r="Q102" s="185"/>
      <c r="R102" s="185"/>
      <c r="S102" s="185"/>
    </row>
    <row r="103" spans="1:20" ht="15.6" x14ac:dyDescent="0.3">
      <c r="A103" s="1" t="s">
        <v>2413</v>
      </c>
      <c r="B103" s="1" t="s">
        <v>2414</v>
      </c>
      <c r="C103" s="1">
        <v>15</v>
      </c>
      <c r="D103" s="1">
        <v>8</v>
      </c>
      <c r="E103" s="177" t="s">
        <v>2400</v>
      </c>
      <c r="F103" s="1">
        <v>25</v>
      </c>
      <c r="G103" s="1">
        <v>8</v>
      </c>
      <c r="H103" s="1">
        <v>66</v>
      </c>
      <c r="I103" s="178">
        <f t="shared" si="1"/>
        <v>1966.6848290598289</v>
      </c>
      <c r="J103" s="179">
        <v>-7.02</v>
      </c>
      <c r="K103" s="179">
        <v>711</v>
      </c>
      <c r="L103" s="60" t="s">
        <v>2212</v>
      </c>
      <c r="M103" s="185"/>
      <c r="N103" s="185"/>
      <c r="O103" s="185"/>
      <c r="P103" s="185"/>
      <c r="Q103" s="185"/>
      <c r="R103" s="185"/>
      <c r="S103" s="185"/>
    </row>
    <row r="104" spans="1:20" ht="15.6" x14ac:dyDescent="0.3">
      <c r="A104" s="1" t="s">
        <v>2415</v>
      </c>
      <c r="B104" s="1" t="s">
        <v>2416</v>
      </c>
      <c r="C104" s="1">
        <v>15</v>
      </c>
      <c r="D104" s="1">
        <v>9</v>
      </c>
      <c r="E104" s="177" t="s">
        <v>2400</v>
      </c>
      <c r="F104" s="1">
        <v>25</v>
      </c>
      <c r="G104" s="1">
        <v>9</v>
      </c>
      <c r="H104" s="1">
        <v>66</v>
      </c>
      <c r="I104" s="178">
        <f t="shared" si="1"/>
        <v>1966.761752136752</v>
      </c>
      <c r="J104" s="179">
        <v>-7.59</v>
      </c>
      <c r="K104" s="179">
        <v>697</v>
      </c>
      <c r="L104" s="60" t="s">
        <v>2243</v>
      </c>
      <c r="M104" s="185"/>
      <c r="N104" s="185"/>
      <c r="O104" s="185"/>
      <c r="P104" s="185"/>
      <c r="Q104" s="185"/>
      <c r="R104" s="185"/>
      <c r="S104" s="185"/>
    </row>
    <row r="105" spans="1:20" ht="15.6" x14ac:dyDescent="0.3">
      <c r="A105" s="1" t="s">
        <v>2417</v>
      </c>
      <c r="B105" s="1" t="s">
        <v>2418</v>
      </c>
      <c r="C105" s="1">
        <v>15</v>
      </c>
      <c r="D105" s="1">
        <v>10</v>
      </c>
      <c r="E105" s="177" t="s">
        <v>2400</v>
      </c>
      <c r="F105" s="1">
        <v>25</v>
      </c>
      <c r="G105" s="1">
        <v>10</v>
      </c>
      <c r="H105" s="1">
        <v>66</v>
      </c>
      <c r="I105" s="178">
        <f t="shared" si="1"/>
        <v>1966.8386752136751</v>
      </c>
      <c r="J105" s="179">
        <v>-7.7</v>
      </c>
      <c r="K105" s="179">
        <v>661</v>
      </c>
      <c r="L105" s="60" t="s">
        <v>2243</v>
      </c>
      <c r="M105" s="185"/>
      <c r="N105" s="185"/>
      <c r="O105" s="185"/>
      <c r="P105" s="185"/>
      <c r="Q105" s="185"/>
      <c r="R105" s="185"/>
      <c r="S105" s="185"/>
    </row>
    <row r="106" spans="1:20" ht="15.6" x14ac:dyDescent="0.3">
      <c r="A106" s="1" t="s">
        <v>2419</v>
      </c>
      <c r="B106" s="1" t="s">
        <v>2420</v>
      </c>
      <c r="C106" s="1">
        <v>15</v>
      </c>
      <c r="D106" s="1">
        <v>11</v>
      </c>
      <c r="E106" s="177" t="s">
        <v>2400</v>
      </c>
      <c r="F106" s="1">
        <v>25</v>
      </c>
      <c r="G106" s="1">
        <v>11</v>
      </c>
      <c r="H106" s="1">
        <v>66</v>
      </c>
      <c r="I106" s="178">
        <f t="shared" si="1"/>
        <v>1966.9155982905982</v>
      </c>
      <c r="J106" s="179">
        <v>-26.66</v>
      </c>
      <c r="K106" s="179">
        <v>624</v>
      </c>
      <c r="L106" s="60" t="s">
        <v>2243</v>
      </c>
      <c r="M106" s="185"/>
      <c r="N106" s="185"/>
      <c r="O106" s="185"/>
      <c r="P106" s="185"/>
      <c r="Q106" s="185"/>
      <c r="R106" s="185"/>
      <c r="S106" s="185"/>
    </row>
    <row r="107" spans="1:20" ht="15.6" x14ac:dyDescent="0.3">
      <c r="A107" s="1" t="s">
        <v>2421</v>
      </c>
      <c r="B107" s="1" t="s">
        <v>2422</v>
      </c>
      <c r="C107" s="1">
        <v>5</v>
      </c>
      <c r="D107" s="1">
        <v>12</v>
      </c>
      <c r="E107" s="177" t="s">
        <v>2400</v>
      </c>
      <c r="F107" s="1">
        <v>15</v>
      </c>
      <c r="G107" s="1">
        <v>12</v>
      </c>
      <c r="H107" s="1">
        <v>66</v>
      </c>
      <c r="I107" s="178">
        <f t="shared" si="1"/>
        <v>1966.9647435897436</v>
      </c>
      <c r="J107" s="179">
        <v>-8.36</v>
      </c>
      <c r="K107" s="179">
        <v>660</v>
      </c>
      <c r="L107" s="60" t="s">
        <v>2212</v>
      </c>
      <c r="M107" s="186">
        <f>AVERAGE(K106:K108)</f>
        <v>636.33333333333337</v>
      </c>
      <c r="N107" s="184" t="s">
        <v>2960</v>
      </c>
      <c r="O107" s="184"/>
      <c r="P107" s="184"/>
      <c r="Q107" s="185"/>
      <c r="R107" s="185"/>
      <c r="S107" s="185"/>
    </row>
    <row r="108" spans="1:20" x14ac:dyDescent="0.3">
      <c r="A108" s="1" t="s">
        <v>2423</v>
      </c>
      <c r="B108" s="1" t="s">
        <v>2424</v>
      </c>
      <c r="C108" s="1">
        <v>15</v>
      </c>
      <c r="D108" s="1">
        <v>1</v>
      </c>
      <c r="E108" s="177" t="s">
        <v>2425</v>
      </c>
      <c r="F108" s="1">
        <v>25</v>
      </c>
      <c r="G108" s="1">
        <v>1</v>
      </c>
      <c r="H108" s="1">
        <v>67</v>
      </c>
      <c r="I108" s="178">
        <f t="shared" si="1"/>
        <v>1967.1463675213674</v>
      </c>
      <c r="J108" s="179">
        <v>-2.65</v>
      </c>
      <c r="K108" s="179">
        <v>625</v>
      </c>
      <c r="L108" s="60" t="s">
        <v>2212</v>
      </c>
    </row>
    <row r="109" spans="1:20" x14ac:dyDescent="0.3">
      <c r="A109" s="1" t="s">
        <v>2426</v>
      </c>
      <c r="B109" s="1" t="s">
        <v>2427</v>
      </c>
      <c r="C109" s="1">
        <v>15</v>
      </c>
      <c r="D109" s="1">
        <v>2</v>
      </c>
      <c r="E109" s="177" t="s">
        <v>2425</v>
      </c>
      <c r="F109" s="1">
        <v>25</v>
      </c>
      <c r="G109" s="1">
        <v>2</v>
      </c>
      <c r="H109" s="1">
        <v>67</v>
      </c>
      <c r="I109" s="178">
        <f t="shared" si="1"/>
        <v>1967.2232905982905</v>
      </c>
      <c r="J109" s="179">
        <v>-8.77</v>
      </c>
      <c r="K109" s="179">
        <v>633</v>
      </c>
      <c r="L109" s="60" t="s">
        <v>2243</v>
      </c>
    </row>
    <row r="110" spans="1:20" x14ac:dyDescent="0.3">
      <c r="A110" s="1" t="s">
        <v>2428</v>
      </c>
      <c r="B110" s="1" t="s">
        <v>2429</v>
      </c>
      <c r="C110" s="1">
        <v>15</v>
      </c>
      <c r="D110" s="1">
        <v>3</v>
      </c>
      <c r="E110" s="177" t="s">
        <v>2425</v>
      </c>
      <c r="F110" s="1">
        <v>25</v>
      </c>
      <c r="G110" s="1">
        <v>3</v>
      </c>
      <c r="H110" s="1">
        <v>67</v>
      </c>
      <c r="I110" s="178">
        <f t="shared" si="1"/>
        <v>1967.3002136752136</v>
      </c>
      <c r="J110" s="179">
        <v>-7.65</v>
      </c>
      <c r="K110" s="179">
        <v>635</v>
      </c>
      <c r="L110" s="60" t="s">
        <v>2243</v>
      </c>
    </row>
    <row r="111" spans="1:20" x14ac:dyDescent="0.3">
      <c r="A111" s="1" t="s">
        <v>2430</v>
      </c>
      <c r="B111" s="1" t="s">
        <v>2431</v>
      </c>
      <c r="C111" s="1">
        <v>15</v>
      </c>
      <c r="D111" s="1">
        <v>4</v>
      </c>
      <c r="E111" s="177" t="s">
        <v>2425</v>
      </c>
      <c r="F111" s="1">
        <v>25</v>
      </c>
      <c r="G111" s="1">
        <v>4</v>
      </c>
      <c r="H111" s="1">
        <v>67</v>
      </c>
      <c r="I111" s="178">
        <f t="shared" si="1"/>
        <v>1967.3771367521367</v>
      </c>
      <c r="J111" s="179">
        <v>-7.64</v>
      </c>
      <c r="K111" s="179">
        <v>633</v>
      </c>
      <c r="L111" s="60" t="s">
        <v>2212</v>
      </c>
    </row>
    <row r="112" spans="1:20" x14ac:dyDescent="0.3">
      <c r="A112" s="1" t="s">
        <v>2432</v>
      </c>
      <c r="B112" s="1" t="s">
        <v>2433</v>
      </c>
      <c r="C112" s="1">
        <v>25</v>
      </c>
      <c r="D112" s="1">
        <v>4</v>
      </c>
      <c r="E112" s="177" t="s">
        <v>2425</v>
      </c>
      <c r="F112" s="1">
        <v>5</v>
      </c>
      <c r="G112" s="1">
        <v>5</v>
      </c>
      <c r="H112" s="1">
        <v>67</v>
      </c>
      <c r="I112" s="178">
        <f t="shared" si="1"/>
        <v>1967.3985042735044</v>
      </c>
      <c r="J112" s="179">
        <v>-7.41</v>
      </c>
      <c r="K112" s="179">
        <v>640</v>
      </c>
      <c r="L112" s="60" t="s">
        <v>2203</v>
      </c>
    </row>
    <row r="113" spans="1:12" x14ac:dyDescent="0.3">
      <c r="A113" s="1" t="s">
        <v>2434</v>
      </c>
      <c r="B113" s="1" t="s">
        <v>2435</v>
      </c>
      <c r="C113" s="1">
        <v>15</v>
      </c>
      <c r="D113" s="1">
        <v>7</v>
      </c>
      <c r="E113" s="177" t="s">
        <v>2425</v>
      </c>
      <c r="F113" s="1">
        <v>25</v>
      </c>
      <c r="G113" s="1">
        <v>7</v>
      </c>
      <c r="H113" s="1">
        <v>67</v>
      </c>
      <c r="I113" s="178">
        <f t="shared" si="1"/>
        <v>1967.6079059829058</v>
      </c>
      <c r="J113" s="179">
        <v>-6.97</v>
      </c>
      <c r="K113" s="179">
        <v>631</v>
      </c>
      <c r="L113" s="60" t="s">
        <v>2212</v>
      </c>
    </row>
    <row r="114" spans="1:12" x14ac:dyDescent="0.3">
      <c r="A114" s="1" t="s">
        <v>2436</v>
      </c>
      <c r="B114" s="1" t="s">
        <v>2437</v>
      </c>
      <c r="C114" s="1">
        <v>15</v>
      </c>
      <c r="D114" s="1">
        <v>8</v>
      </c>
      <c r="E114" s="177" t="s">
        <v>2425</v>
      </c>
      <c r="F114" s="1">
        <v>25</v>
      </c>
      <c r="G114" s="1">
        <v>8</v>
      </c>
      <c r="H114" s="1">
        <v>67</v>
      </c>
      <c r="I114" s="178">
        <f t="shared" si="1"/>
        <v>1967.6848290598289</v>
      </c>
      <c r="J114" s="179">
        <v>-7.49</v>
      </c>
      <c r="K114" s="179">
        <v>642</v>
      </c>
      <c r="L114" s="60" t="s">
        <v>2212</v>
      </c>
    </row>
    <row r="115" spans="1:12" x14ac:dyDescent="0.3">
      <c r="A115" s="1" t="s">
        <v>2438</v>
      </c>
      <c r="B115" s="1" t="s">
        <v>2439</v>
      </c>
      <c r="C115" s="1">
        <v>15</v>
      </c>
      <c r="D115" s="1">
        <v>9</v>
      </c>
      <c r="E115" s="177" t="s">
        <v>2425</v>
      </c>
      <c r="F115" s="1">
        <v>25</v>
      </c>
      <c r="G115" s="1">
        <v>9</v>
      </c>
      <c r="H115" s="1">
        <v>67</v>
      </c>
      <c r="I115" s="178">
        <f t="shared" si="1"/>
        <v>1967.761752136752</v>
      </c>
      <c r="J115" s="179">
        <v>-9.02</v>
      </c>
      <c r="K115" s="179">
        <v>600</v>
      </c>
      <c r="L115" s="60" t="s">
        <v>2212</v>
      </c>
    </row>
    <row r="116" spans="1:12" x14ac:dyDescent="0.3">
      <c r="A116" s="1" t="s">
        <v>2440</v>
      </c>
      <c r="B116" s="1" t="s">
        <v>2441</v>
      </c>
      <c r="C116" s="1">
        <v>15</v>
      </c>
      <c r="D116" s="1">
        <v>10</v>
      </c>
      <c r="E116" s="177" t="s">
        <v>2425</v>
      </c>
      <c r="F116" s="1">
        <v>25</v>
      </c>
      <c r="G116" s="1">
        <v>10</v>
      </c>
      <c r="H116" s="1">
        <v>67</v>
      </c>
      <c r="I116" s="178">
        <f t="shared" si="1"/>
        <v>1967.8386752136751</v>
      </c>
      <c r="J116" s="179">
        <v>-7.2</v>
      </c>
      <c r="K116" s="179">
        <v>611</v>
      </c>
      <c r="L116" s="60" t="s">
        <v>2212</v>
      </c>
    </row>
    <row r="117" spans="1:12" x14ac:dyDescent="0.3">
      <c r="A117" s="1" t="s">
        <v>2442</v>
      </c>
      <c r="B117" s="1" t="s">
        <v>2443</v>
      </c>
      <c r="C117" s="1">
        <v>15</v>
      </c>
      <c r="D117" s="1">
        <v>11</v>
      </c>
      <c r="E117" s="177" t="s">
        <v>2425</v>
      </c>
      <c r="F117" s="1">
        <v>25</v>
      </c>
      <c r="G117" s="1">
        <v>11</v>
      </c>
      <c r="H117" s="1">
        <v>67</v>
      </c>
      <c r="I117" s="178">
        <f t="shared" si="1"/>
        <v>1967.9155982905982</v>
      </c>
      <c r="J117" s="179">
        <v>-7.7</v>
      </c>
      <c r="K117" s="179">
        <v>607</v>
      </c>
      <c r="L117" s="60" t="s">
        <v>2212</v>
      </c>
    </row>
    <row r="118" spans="1:12" x14ac:dyDescent="0.3">
      <c r="A118" s="1" t="s">
        <v>2444</v>
      </c>
      <c r="B118" s="1" t="s">
        <v>2445</v>
      </c>
      <c r="C118" s="1">
        <v>5</v>
      </c>
      <c r="D118" s="1">
        <v>12</v>
      </c>
      <c r="E118" s="177" t="s">
        <v>2425</v>
      </c>
      <c r="F118" s="1">
        <v>15</v>
      </c>
      <c r="G118" s="1">
        <v>12</v>
      </c>
      <c r="H118" s="1">
        <v>67</v>
      </c>
      <c r="I118" s="178">
        <f t="shared" si="1"/>
        <v>1967.9647435897436</v>
      </c>
      <c r="J118" s="179">
        <v>-7.5</v>
      </c>
      <c r="K118" s="179">
        <v>585</v>
      </c>
      <c r="L118" s="60" t="s">
        <v>2212</v>
      </c>
    </row>
    <row r="119" spans="1:12" x14ac:dyDescent="0.3">
      <c r="A119" s="1" t="s">
        <v>2446</v>
      </c>
      <c r="B119" s="1" t="s">
        <v>2447</v>
      </c>
      <c r="C119" s="1">
        <v>25</v>
      </c>
      <c r="D119" s="1">
        <v>1</v>
      </c>
      <c r="E119" s="177" t="s">
        <v>2448</v>
      </c>
      <c r="F119" s="1">
        <v>5</v>
      </c>
      <c r="G119" s="1">
        <v>2</v>
      </c>
      <c r="H119" s="1">
        <v>68</v>
      </c>
      <c r="I119" s="178">
        <f t="shared" si="1"/>
        <v>1968.1677350427351</v>
      </c>
      <c r="J119" s="179">
        <v>-11.52</v>
      </c>
      <c r="K119" s="179">
        <v>596</v>
      </c>
      <c r="L119" s="60" t="s">
        <v>2212</v>
      </c>
    </row>
    <row r="120" spans="1:12" x14ac:dyDescent="0.3">
      <c r="A120" s="1" t="s">
        <v>2449</v>
      </c>
      <c r="B120" s="1" t="s">
        <v>2450</v>
      </c>
      <c r="C120" s="1">
        <v>15</v>
      </c>
      <c r="D120" s="1">
        <v>2</v>
      </c>
      <c r="E120" s="177" t="s">
        <v>2448</v>
      </c>
      <c r="F120" s="1">
        <v>25</v>
      </c>
      <c r="G120" s="1">
        <v>2</v>
      </c>
      <c r="H120" s="1">
        <v>68</v>
      </c>
      <c r="I120" s="178">
        <f t="shared" si="1"/>
        <v>1968.2232905982905</v>
      </c>
      <c r="J120" s="179">
        <v>-7.5</v>
      </c>
      <c r="K120" s="179">
        <v>569</v>
      </c>
      <c r="L120" s="60" t="s">
        <v>2212</v>
      </c>
    </row>
    <row r="121" spans="1:12" x14ac:dyDescent="0.3">
      <c r="A121" s="1" t="s">
        <v>2451</v>
      </c>
      <c r="B121" s="1" t="s">
        <v>2452</v>
      </c>
      <c r="C121" s="1">
        <v>15</v>
      </c>
      <c r="D121" s="1">
        <v>3</v>
      </c>
      <c r="E121" s="177" t="s">
        <v>2448</v>
      </c>
      <c r="F121" s="1">
        <v>25</v>
      </c>
      <c r="G121" s="1">
        <v>3</v>
      </c>
      <c r="H121" s="1">
        <v>68</v>
      </c>
      <c r="I121" s="178">
        <f t="shared" si="1"/>
        <v>1968.3002136752136</v>
      </c>
      <c r="J121" s="179">
        <v>-7.79</v>
      </c>
      <c r="K121" s="179">
        <v>570</v>
      </c>
      <c r="L121" s="60" t="s">
        <v>2212</v>
      </c>
    </row>
    <row r="122" spans="1:12" x14ac:dyDescent="0.3">
      <c r="A122" s="1" t="s">
        <v>2453</v>
      </c>
      <c r="B122" s="1" t="s">
        <v>2454</v>
      </c>
      <c r="C122" s="1">
        <v>15</v>
      </c>
      <c r="D122" s="1">
        <v>4</v>
      </c>
      <c r="E122" s="177" t="s">
        <v>2448</v>
      </c>
      <c r="F122" s="1">
        <v>25</v>
      </c>
      <c r="G122" s="1">
        <v>4</v>
      </c>
      <c r="H122" s="1">
        <v>68</v>
      </c>
      <c r="I122" s="178">
        <f t="shared" si="1"/>
        <v>1968.3771367521367</v>
      </c>
      <c r="J122" s="179">
        <v>-26.43</v>
      </c>
      <c r="K122" s="179">
        <v>559</v>
      </c>
      <c r="L122" s="60" t="s">
        <v>2212</v>
      </c>
    </row>
    <row r="123" spans="1:12" x14ac:dyDescent="0.3">
      <c r="A123" s="1" t="s">
        <v>2455</v>
      </c>
      <c r="B123" s="1" t="s">
        <v>2456</v>
      </c>
      <c r="C123" s="1">
        <v>25</v>
      </c>
      <c r="D123" s="1">
        <v>4</v>
      </c>
      <c r="E123" s="177" t="s">
        <v>2448</v>
      </c>
      <c r="F123" s="1">
        <v>5</v>
      </c>
      <c r="G123" s="1">
        <v>5</v>
      </c>
      <c r="H123" s="1">
        <v>68</v>
      </c>
      <c r="I123" s="178">
        <f t="shared" si="1"/>
        <v>1968.3985042735044</v>
      </c>
      <c r="J123" s="179">
        <v>-26.79</v>
      </c>
      <c r="K123" s="179">
        <v>578</v>
      </c>
      <c r="L123" s="60" t="s">
        <v>2212</v>
      </c>
    </row>
    <row r="124" spans="1:12" x14ac:dyDescent="0.3">
      <c r="A124" s="1" t="s">
        <v>2457</v>
      </c>
      <c r="B124" s="1" t="s">
        <v>2458</v>
      </c>
      <c r="C124" s="1">
        <v>15</v>
      </c>
      <c r="D124" s="1">
        <v>5</v>
      </c>
      <c r="E124" s="177" t="s">
        <v>2448</v>
      </c>
      <c r="F124" s="1">
        <v>25</v>
      </c>
      <c r="G124" s="1">
        <v>5</v>
      </c>
      <c r="H124" s="1">
        <v>68</v>
      </c>
      <c r="I124" s="178">
        <f t="shared" si="1"/>
        <v>1968.4540598290598</v>
      </c>
      <c r="J124" s="179">
        <v>-7.72</v>
      </c>
      <c r="K124" s="179">
        <v>559</v>
      </c>
      <c r="L124" s="60" t="s">
        <v>2212</v>
      </c>
    </row>
    <row r="125" spans="1:12" x14ac:dyDescent="0.3">
      <c r="A125" s="1" t="s">
        <v>2459</v>
      </c>
      <c r="B125" s="1" t="s">
        <v>2460</v>
      </c>
      <c r="C125" s="1">
        <v>15</v>
      </c>
      <c r="D125" s="1">
        <v>6</v>
      </c>
      <c r="E125" s="177" t="s">
        <v>2448</v>
      </c>
      <c r="F125" s="1">
        <v>25</v>
      </c>
      <c r="G125" s="1">
        <v>6</v>
      </c>
      <c r="H125" s="1">
        <v>68</v>
      </c>
      <c r="I125" s="178">
        <f t="shared" si="1"/>
        <v>1968.5309829059829</v>
      </c>
      <c r="J125" s="179">
        <v>-7.84</v>
      </c>
      <c r="K125" s="179">
        <v>573</v>
      </c>
      <c r="L125" s="60" t="s">
        <v>2212</v>
      </c>
    </row>
    <row r="126" spans="1:12" x14ac:dyDescent="0.3">
      <c r="A126" s="1" t="s">
        <v>2461</v>
      </c>
      <c r="B126" s="1" t="s">
        <v>2462</v>
      </c>
      <c r="C126" s="1">
        <v>15</v>
      </c>
      <c r="D126" s="1">
        <v>7</v>
      </c>
      <c r="E126" s="177" t="s">
        <v>2448</v>
      </c>
      <c r="F126" s="1">
        <v>25</v>
      </c>
      <c r="G126" s="1">
        <v>7</v>
      </c>
      <c r="H126" s="1">
        <v>68</v>
      </c>
      <c r="I126" s="178">
        <f t="shared" si="1"/>
        <v>1968.6079059829058</v>
      </c>
      <c r="J126" s="179">
        <v>-6.58</v>
      </c>
      <c r="K126" s="179">
        <v>581</v>
      </c>
      <c r="L126" s="60" t="s">
        <v>2203</v>
      </c>
    </row>
    <row r="127" spans="1:12" x14ac:dyDescent="0.3">
      <c r="A127" s="1" t="s">
        <v>2463</v>
      </c>
      <c r="B127" s="1" t="s">
        <v>2464</v>
      </c>
      <c r="C127" s="1">
        <v>15</v>
      </c>
      <c r="D127" s="1">
        <v>8</v>
      </c>
      <c r="E127" s="177" t="s">
        <v>2448</v>
      </c>
      <c r="F127" s="1">
        <v>25</v>
      </c>
      <c r="G127" s="1">
        <v>8</v>
      </c>
      <c r="H127" s="1">
        <v>68</v>
      </c>
      <c r="I127" s="178">
        <f t="shared" si="1"/>
        <v>1968.6848290598289</v>
      </c>
      <c r="J127" s="179">
        <v>-7.5</v>
      </c>
      <c r="K127" s="179">
        <v>555</v>
      </c>
      <c r="L127" s="60" t="s">
        <v>2248</v>
      </c>
    </row>
    <row r="128" spans="1:12" x14ac:dyDescent="0.3">
      <c r="A128" s="1" t="s">
        <v>2465</v>
      </c>
      <c r="B128" s="1" t="s">
        <v>2466</v>
      </c>
      <c r="C128" s="1">
        <v>15</v>
      </c>
      <c r="D128" s="1">
        <v>9</v>
      </c>
      <c r="E128" s="177" t="s">
        <v>2448</v>
      </c>
      <c r="F128" s="1">
        <v>25</v>
      </c>
      <c r="G128" s="1">
        <v>9</v>
      </c>
      <c r="H128" s="1">
        <v>68</v>
      </c>
      <c r="I128" s="178">
        <f t="shared" si="1"/>
        <v>1968.761752136752</v>
      </c>
      <c r="J128" s="179">
        <v>-18.399999999999999</v>
      </c>
      <c r="K128" s="179">
        <v>558</v>
      </c>
      <c r="L128" s="60" t="s">
        <v>2248</v>
      </c>
    </row>
    <row r="129" spans="1:12" x14ac:dyDescent="0.3">
      <c r="A129" s="1" t="s">
        <v>2467</v>
      </c>
      <c r="B129" s="1" t="s">
        <v>2468</v>
      </c>
      <c r="C129" s="1">
        <v>15</v>
      </c>
      <c r="D129" s="1">
        <v>10</v>
      </c>
      <c r="E129" s="177" t="s">
        <v>2448</v>
      </c>
      <c r="F129" s="1">
        <v>25</v>
      </c>
      <c r="G129" s="1">
        <v>10</v>
      </c>
      <c r="H129" s="1">
        <v>68</v>
      </c>
      <c r="I129" s="178">
        <f t="shared" si="1"/>
        <v>1968.8386752136751</v>
      </c>
      <c r="J129" s="179">
        <v>-15.67</v>
      </c>
      <c r="K129" s="179">
        <v>552</v>
      </c>
      <c r="L129" s="60" t="s">
        <v>2203</v>
      </c>
    </row>
    <row r="130" spans="1:12" x14ac:dyDescent="0.3">
      <c r="A130" s="1" t="s">
        <v>2469</v>
      </c>
      <c r="B130" s="1" t="s">
        <v>2470</v>
      </c>
      <c r="C130" s="1">
        <v>15</v>
      </c>
      <c r="D130" s="1">
        <v>11</v>
      </c>
      <c r="E130" s="177" t="s">
        <v>2448</v>
      </c>
      <c r="F130" s="1">
        <v>25</v>
      </c>
      <c r="G130" s="1">
        <v>11</v>
      </c>
      <c r="H130" s="1">
        <v>68</v>
      </c>
      <c r="I130" s="178">
        <f t="shared" si="1"/>
        <v>1968.9155982905982</v>
      </c>
      <c r="J130" s="179">
        <v>-6.59</v>
      </c>
      <c r="K130" s="179">
        <v>542</v>
      </c>
      <c r="L130" s="60" t="s">
        <v>2212</v>
      </c>
    </row>
    <row r="131" spans="1:12" x14ac:dyDescent="0.3">
      <c r="A131" s="1" t="s">
        <v>2471</v>
      </c>
      <c r="B131" s="1" t="s">
        <v>2472</v>
      </c>
      <c r="C131" s="1">
        <v>15</v>
      </c>
      <c r="D131" s="1">
        <v>12</v>
      </c>
      <c r="E131" s="177" t="s">
        <v>2448</v>
      </c>
      <c r="F131" s="1">
        <v>26</v>
      </c>
      <c r="G131" s="1">
        <v>12</v>
      </c>
      <c r="H131" s="1">
        <v>68</v>
      </c>
      <c r="I131" s="178">
        <f t="shared" si="1"/>
        <v>1968.9952991452992</v>
      </c>
      <c r="J131" s="179">
        <v>-8.06</v>
      </c>
      <c r="K131" s="179">
        <v>549</v>
      </c>
      <c r="L131" s="60" t="s">
        <v>2212</v>
      </c>
    </row>
    <row r="132" spans="1:12" x14ac:dyDescent="0.3">
      <c r="A132" s="1" t="s">
        <v>2473</v>
      </c>
      <c r="B132" s="1" t="s">
        <v>2474</v>
      </c>
      <c r="C132" s="1">
        <v>6</v>
      </c>
      <c r="D132" s="1">
        <v>1</v>
      </c>
      <c r="E132" s="177" t="s">
        <v>2475</v>
      </c>
      <c r="F132" s="1">
        <v>15</v>
      </c>
      <c r="G132" s="1">
        <v>1</v>
      </c>
      <c r="H132" s="1">
        <v>69</v>
      </c>
      <c r="I132" s="178">
        <f t="shared" ref="I132:I195" si="2">1900+H132+G132/13+F132/360</f>
        <v>1969.1185897435898</v>
      </c>
      <c r="J132" s="179">
        <v>-8.5500000000000007</v>
      </c>
      <c r="K132" s="179">
        <v>555</v>
      </c>
      <c r="L132" s="60" t="s">
        <v>2203</v>
      </c>
    </row>
    <row r="133" spans="1:12" x14ac:dyDescent="0.3">
      <c r="A133" s="1" t="s">
        <v>2476</v>
      </c>
      <c r="B133" s="1" t="s">
        <v>2477</v>
      </c>
      <c r="C133" s="1">
        <v>25</v>
      </c>
      <c r="D133" s="1">
        <v>2</v>
      </c>
      <c r="E133" s="177" t="s">
        <v>2475</v>
      </c>
      <c r="F133" s="1">
        <v>26</v>
      </c>
      <c r="G133" s="1">
        <v>2</v>
      </c>
      <c r="H133" s="1">
        <v>69</v>
      </c>
      <c r="I133" s="178">
        <f t="shared" si="2"/>
        <v>1969.2260683760685</v>
      </c>
      <c r="J133" s="179">
        <v>-9.0500000000000007</v>
      </c>
      <c r="K133" s="179">
        <v>532</v>
      </c>
      <c r="L133" s="60" t="s">
        <v>2203</v>
      </c>
    </row>
    <row r="134" spans="1:12" x14ac:dyDescent="0.3">
      <c r="A134" s="1" t="s">
        <v>2478</v>
      </c>
      <c r="B134" s="1" t="s">
        <v>2479</v>
      </c>
      <c r="C134" s="1">
        <v>15</v>
      </c>
      <c r="D134" s="1">
        <v>3</v>
      </c>
      <c r="E134" s="177" t="s">
        <v>2475</v>
      </c>
      <c r="F134" s="1">
        <v>25</v>
      </c>
      <c r="G134" s="1">
        <v>3</v>
      </c>
      <c r="H134" s="1">
        <v>69</v>
      </c>
      <c r="I134" s="178">
        <f t="shared" si="2"/>
        <v>1969.3002136752136</v>
      </c>
      <c r="J134" s="179">
        <v>-8.68</v>
      </c>
      <c r="K134" s="179">
        <v>540</v>
      </c>
      <c r="L134" s="60" t="s">
        <v>2203</v>
      </c>
    </row>
    <row r="135" spans="1:12" x14ac:dyDescent="0.3">
      <c r="A135" s="1" t="s">
        <v>2480</v>
      </c>
      <c r="B135" s="1" t="s">
        <v>2481</v>
      </c>
      <c r="C135" s="1">
        <v>15</v>
      </c>
      <c r="D135" s="1">
        <v>4</v>
      </c>
      <c r="E135" s="177" t="s">
        <v>2475</v>
      </c>
      <c r="F135" s="1">
        <v>25</v>
      </c>
      <c r="G135" s="1">
        <v>4</v>
      </c>
      <c r="H135" s="1">
        <v>69</v>
      </c>
      <c r="I135" s="178">
        <f t="shared" si="2"/>
        <v>1969.3771367521367</v>
      </c>
      <c r="J135" s="179">
        <v>-7.5</v>
      </c>
      <c r="K135" s="179">
        <v>544</v>
      </c>
      <c r="L135" s="60" t="s">
        <v>2243</v>
      </c>
    </row>
    <row r="136" spans="1:12" x14ac:dyDescent="0.3">
      <c r="A136" s="1" t="s">
        <v>2482</v>
      </c>
      <c r="B136" s="1" t="s">
        <v>2483</v>
      </c>
      <c r="C136" s="1">
        <v>15</v>
      </c>
      <c r="D136" s="1">
        <v>5</v>
      </c>
      <c r="E136" s="177" t="s">
        <v>2475</v>
      </c>
      <c r="F136" s="1">
        <v>25</v>
      </c>
      <c r="G136" s="1">
        <v>5</v>
      </c>
      <c r="H136" s="1">
        <v>69</v>
      </c>
      <c r="I136" s="178">
        <f t="shared" si="2"/>
        <v>1969.4540598290598</v>
      </c>
      <c r="J136" s="179">
        <v>-7.79</v>
      </c>
      <c r="K136" s="179">
        <v>556</v>
      </c>
      <c r="L136" s="60" t="s">
        <v>2212</v>
      </c>
    </row>
    <row r="137" spans="1:12" x14ac:dyDescent="0.3">
      <c r="A137" s="1" t="s">
        <v>2484</v>
      </c>
      <c r="B137" s="1" t="s">
        <v>2485</v>
      </c>
      <c r="C137" s="1">
        <v>5</v>
      </c>
      <c r="D137" s="1">
        <v>6</v>
      </c>
      <c r="E137" s="177" t="s">
        <v>2475</v>
      </c>
      <c r="F137" s="1">
        <v>15</v>
      </c>
      <c r="G137" s="1">
        <v>6</v>
      </c>
      <c r="H137" s="1">
        <v>69</v>
      </c>
      <c r="I137" s="178">
        <f t="shared" si="2"/>
        <v>1969.5032051282053</v>
      </c>
      <c r="J137" s="179">
        <v>-8.1</v>
      </c>
      <c r="K137" s="179">
        <v>556</v>
      </c>
      <c r="L137" s="60" t="s">
        <v>2212</v>
      </c>
    </row>
    <row r="138" spans="1:12" x14ac:dyDescent="0.3">
      <c r="A138" s="1" t="s">
        <v>2486</v>
      </c>
      <c r="B138" s="1" t="s">
        <v>2487</v>
      </c>
      <c r="C138" s="1">
        <v>15</v>
      </c>
      <c r="D138" s="1">
        <v>7</v>
      </c>
      <c r="E138" s="177" t="s">
        <v>2475</v>
      </c>
      <c r="F138" s="1">
        <v>25</v>
      </c>
      <c r="G138" s="1">
        <v>7</v>
      </c>
      <c r="H138" s="1">
        <v>69</v>
      </c>
      <c r="I138" s="178">
        <f t="shared" si="2"/>
        <v>1969.6079059829058</v>
      </c>
      <c r="J138" s="179">
        <v>-6.68</v>
      </c>
      <c r="K138" s="179">
        <v>548</v>
      </c>
      <c r="L138" s="60" t="s">
        <v>2212</v>
      </c>
    </row>
    <row r="139" spans="1:12" x14ac:dyDescent="0.3">
      <c r="A139" s="1" t="s">
        <v>2488</v>
      </c>
      <c r="B139" s="1" t="s">
        <v>2489</v>
      </c>
      <c r="C139" s="1">
        <v>15</v>
      </c>
      <c r="D139" s="1">
        <v>8</v>
      </c>
      <c r="E139" s="177" t="s">
        <v>2475</v>
      </c>
      <c r="F139" s="1">
        <v>25</v>
      </c>
      <c r="G139" s="1">
        <v>8</v>
      </c>
      <c r="H139" s="1">
        <v>69</v>
      </c>
      <c r="I139" s="178">
        <f t="shared" si="2"/>
        <v>1969.6848290598289</v>
      </c>
      <c r="J139" s="179">
        <v>-7.72</v>
      </c>
      <c r="K139" s="179">
        <v>530</v>
      </c>
      <c r="L139" s="60" t="s">
        <v>2219</v>
      </c>
    </row>
    <row r="140" spans="1:12" x14ac:dyDescent="0.3">
      <c r="A140" s="1" t="s">
        <v>2490</v>
      </c>
      <c r="B140" s="1" t="s">
        <v>2491</v>
      </c>
      <c r="C140" s="1">
        <v>15</v>
      </c>
      <c r="D140" s="1">
        <v>9</v>
      </c>
      <c r="E140" s="177" t="s">
        <v>2475</v>
      </c>
      <c r="F140" s="1">
        <v>25</v>
      </c>
      <c r="G140" s="1">
        <v>9</v>
      </c>
      <c r="H140" s="1">
        <v>69</v>
      </c>
      <c r="I140" s="178">
        <f t="shared" si="2"/>
        <v>1969.761752136752</v>
      </c>
      <c r="J140" s="179">
        <v>-10.65</v>
      </c>
      <c r="K140" s="179">
        <v>533</v>
      </c>
      <c r="L140" s="60" t="s">
        <v>2248</v>
      </c>
    </row>
    <row r="141" spans="1:12" x14ac:dyDescent="0.3">
      <c r="A141" s="1" t="s">
        <v>2492</v>
      </c>
      <c r="B141" s="1" t="s">
        <v>2493</v>
      </c>
      <c r="C141" s="1">
        <v>5</v>
      </c>
      <c r="D141" s="1">
        <v>10</v>
      </c>
      <c r="E141" s="177" t="s">
        <v>2475</v>
      </c>
      <c r="F141" s="1">
        <v>15</v>
      </c>
      <c r="G141" s="1">
        <v>10</v>
      </c>
      <c r="H141" s="1">
        <v>69</v>
      </c>
      <c r="I141" s="178">
        <f t="shared" si="2"/>
        <v>1969.8108974358975</v>
      </c>
      <c r="J141" s="179">
        <v>-7.52</v>
      </c>
      <c r="K141" s="179">
        <v>552</v>
      </c>
      <c r="L141" s="60" t="s">
        <v>2203</v>
      </c>
    </row>
    <row r="142" spans="1:12" x14ac:dyDescent="0.3">
      <c r="A142" s="1" t="s">
        <v>2494</v>
      </c>
      <c r="B142" s="1" t="s">
        <v>2495</v>
      </c>
      <c r="C142" s="1">
        <v>5</v>
      </c>
      <c r="D142" s="1">
        <v>11</v>
      </c>
      <c r="E142" s="177" t="s">
        <v>2475</v>
      </c>
      <c r="F142" s="1">
        <v>15</v>
      </c>
      <c r="G142" s="1">
        <v>11</v>
      </c>
      <c r="H142" s="1">
        <v>69</v>
      </c>
      <c r="I142" s="178">
        <f t="shared" si="2"/>
        <v>1969.8878205128206</v>
      </c>
      <c r="J142" s="179">
        <v>-8.4499999999999993</v>
      </c>
      <c r="K142" s="179">
        <v>553</v>
      </c>
      <c r="L142" s="60" t="s">
        <v>2248</v>
      </c>
    </row>
    <row r="143" spans="1:12" x14ac:dyDescent="0.3">
      <c r="A143" s="1" t="s">
        <v>2496</v>
      </c>
      <c r="B143" s="1" t="s">
        <v>2497</v>
      </c>
      <c r="C143" s="1">
        <v>11</v>
      </c>
      <c r="D143" s="1">
        <v>12</v>
      </c>
      <c r="E143" s="177" t="s">
        <v>2475</v>
      </c>
      <c r="F143" s="1">
        <v>16</v>
      </c>
      <c r="G143" s="1">
        <v>12</v>
      </c>
      <c r="H143" s="1">
        <v>69</v>
      </c>
      <c r="I143" s="178">
        <f t="shared" si="2"/>
        <v>1969.9675213675214</v>
      </c>
      <c r="J143" s="179">
        <v>-8.48</v>
      </c>
      <c r="K143" s="179">
        <v>544</v>
      </c>
      <c r="L143" s="61" t="s">
        <v>2498</v>
      </c>
    </row>
    <row r="144" spans="1:12" x14ac:dyDescent="0.3">
      <c r="A144" s="1" t="s">
        <v>2499</v>
      </c>
      <c r="B144" s="1" t="s">
        <v>2500</v>
      </c>
      <c r="C144" s="1">
        <v>8</v>
      </c>
      <c r="D144" s="1">
        <v>1</v>
      </c>
      <c r="E144" s="177" t="s">
        <v>2501</v>
      </c>
      <c r="F144" s="1">
        <v>15</v>
      </c>
      <c r="G144" s="1">
        <v>1</v>
      </c>
      <c r="H144" s="1">
        <v>70</v>
      </c>
      <c r="I144" s="178">
        <f t="shared" si="2"/>
        <v>1970.1185897435898</v>
      </c>
      <c r="J144" s="179">
        <v>-8.2200000000000006</v>
      </c>
      <c r="K144" s="179">
        <v>548</v>
      </c>
      <c r="L144" s="60" t="s">
        <v>2203</v>
      </c>
    </row>
    <row r="145" spans="1:12" x14ac:dyDescent="0.3">
      <c r="A145" s="1" t="s">
        <v>2502</v>
      </c>
      <c r="B145" s="1" t="s">
        <v>2503</v>
      </c>
      <c r="C145" s="1">
        <v>24</v>
      </c>
      <c r="D145" s="1">
        <v>1</v>
      </c>
      <c r="E145" s="177" t="s">
        <v>2501</v>
      </c>
      <c r="F145" s="1">
        <v>5</v>
      </c>
      <c r="G145" s="1">
        <v>2</v>
      </c>
      <c r="H145" s="1">
        <v>70</v>
      </c>
      <c r="I145" s="178">
        <f t="shared" si="2"/>
        <v>1970.1677350427351</v>
      </c>
      <c r="J145" s="179">
        <v>-8.73</v>
      </c>
      <c r="K145" s="179">
        <v>540</v>
      </c>
      <c r="L145" s="60" t="s">
        <v>2248</v>
      </c>
    </row>
    <row r="146" spans="1:12" x14ac:dyDescent="0.3">
      <c r="A146" s="1" t="s">
        <v>2504</v>
      </c>
      <c r="B146" s="1" t="s">
        <v>2505</v>
      </c>
      <c r="C146" s="1">
        <v>5</v>
      </c>
      <c r="D146" s="1">
        <v>3</v>
      </c>
      <c r="E146" s="177" t="s">
        <v>2501</v>
      </c>
      <c r="F146" s="1">
        <v>17</v>
      </c>
      <c r="G146" s="1">
        <v>3</v>
      </c>
      <c r="H146" s="1">
        <v>70</v>
      </c>
      <c r="I146" s="178">
        <f t="shared" si="2"/>
        <v>1970.2779914529915</v>
      </c>
      <c r="J146" s="179">
        <v>-8</v>
      </c>
      <c r="K146" s="179">
        <v>521</v>
      </c>
      <c r="L146" s="60" t="s">
        <v>2212</v>
      </c>
    </row>
    <row r="147" spans="1:12" x14ac:dyDescent="0.3">
      <c r="A147" s="1" t="s">
        <v>2506</v>
      </c>
      <c r="B147" s="1" t="s">
        <v>2507</v>
      </c>
      <c r="C147" s="1">
        <v>5</v>
      </c>
      <c r="D147" s="1">
        <v>4</v>
      </c>
      <c r="E147" s="177" t="s">
        <v>2501</v>
      </c>
      <c r="F147" s="1">
        <v>15</v>
      </c>
      <c r="G147" s="1">
        <v>4</v>
      </c>
      <c r="H147" s="1">
        <v>70</v>
      </c>
      <c r="I147" s="178">
        <f t="shared" si="2"/>
        <v>1970.3493589743591</v>
      </c>
      <c r="J147" s="179">
        <v>-8.43</v>
      </c>
      <c r="K147" s="179">
        <v>527</v>
      </c>
      <c r="L147" s="60" t="s">
        <v>2212</v>
      </c>
    </row>
    <row r="148" spans="1:12" x14ac:dyDescent="0.3">
      <c r="A148" s="1" t="s">
        <v>2508</v>
      </c>
      <c r="B148" s="1" t="s">
        <v>2509</v>
      </c>
      <c r="C148" s="1">
        <v>5</v>
      </c>
      <c r="D148" s="1">
        <v>5</v>
      </c>
      <c r="E148" s="177" t="s">
        <v>2501</v>
      </c>
      <c r="F148" s="1">
        <v>15</v>
      </c>
      <c r="G148" s="1">
        <v>5</v>
      </c>
      <c r="H148" s="1">
        <v>70</v>
      </c>
      <c r="I148" s="178">
        <f t="shared" si="2"/>
        <v>1970.4262820512822</v>
      </c>
      <c r="J148" s="179">
        <v>-7.21</v>
      </c>
      <c r="K148" s="179">
        <v>523</v>
      </c>
      <c r="L148" s="60" t="s">
        <v>2243</v>
      </c>
    </row>
    <row r="149" spans="1:12" x14ac:dyDescent="0.3">
      <c r="A149" s="1" t="s">
        <v>2510</v>
      </c>
      <c r="B149" s="1" t="s">
        <v>2511</v>
      </c>
      <c r="C149" s="1">
        <v>5</v>
      </c>
      <c r="D149" s="1">
        <v>6</v>
      </c>
      <c r="E149" s="177" t="s">
        <v>2501</v>
      </c>
      <c r="F149" s="1">
        <v>15</v>
      </c>
      <c r="G149" s="1">
        <v>6</v>
      </c>
      <c r="H149" s="1">
        <v>70</v>
      </c>
      <c r="I149" s="178">
        <f t="shared" si="2"/>
        <v>1970.5032051282053</v>
      </c>
      <c r="J149" s="179">
        <v>-7.29</v>
      </c>
      <c r="K149" s="179">
        <v>540</v>
      </c>
      <c r="L149" s="60" t="s">
        <v>2212</v>
      </c>
    </row>
    <row r="150" spans="1:12" x14ac:dyDescent="0.3">
      <c r="A150" s="1" t="s">
        <v>2512</v>
      </c>
      <c r="B150" s="1" t="s">
        <v>2513</v>
      </c>
      <c r="C150" s="1">
        <v>5</v>
      </c>
      <c r="D150" s="1">
        <v>7</v>
      </c>
      <c r="E150" s="177" t="s">
        <v>2501</v>
      </c>
      <c r="F150" s="1">
        <v>15</v>
      </c>
      <c r="G150" s="1">
        <v>7</v>
      </c>
      <c r="H150" s="1">
        <v>70</v>
      </c>
      <c r="I150" s="178">
        <f t="shared" si="2"/>
        <v>1970.5801282051282</v>
      </c>
      <c r="J150" s="179">
        <v>-5.35</v>
      </c>
      <c r="K150" s="179">
        <v>542</v>
      </c>
      <c r="L150" s="60" t="s">
        <v>2212</v>
      </c>
    </row>
    <row r="151" spans="1:12" x14ac:dyDescent="0.3">
      <c r="A151" s="1" t="s">
        <v>2514</v>
      </c>
      <c r="B151" s="1" t="s">
        <v>2515</v>
      </c>
      <c r="C151" s="1">
        <v>5</v>
      </c>
      <c r="D151" s="1">
        <v>8</v>
      </c>
      <c r="E151" s="177" t="s">
        <v>2501</v>
      </c>
      <c r="F151" s="1">
        <v>15</v>
      </c>
      <c r="G151" s="1">
        <v>8</v>
      </c>
      <c r="H151" s="1">
        <v>70</v>
      </c>
      <c r="I151" s="178">
        <f t="shared" si="2"/>
        <v>1970.6570512820513</v>
      </c>
      <c r="J151" s="179">
        <v>-7.03</v>
      </c>
      <c r="K151" s="179">
        <v>531</v>
      </c>
      <c r="L151" s="60" t="s">
        <v>2203</v>
      </c>
    </row>
    <row r="152" spans="1:12" x14ac:dyDescent="0.3">
      <c r="A152" s="1" t="s">
        <v>2516</v>
      </c>
      <c r="B152" s="1" t="s">
        <v>2517</v>
      </c>
      <c r="C152" s="1">
        <v>5</v>
      </c>
      <c r="D152" s="1">
        <v>9</v>
      </c>
      <c r="E152" s="177" t="s">
        <v>2501</v>
      </c>
      <c r="F152" s="1">
        <v>15</v>
      </c>
      <c r="G152" s="1">
        <v>9</v>
      </c>
      <c r="H152" s="1">
        <v>70</v>
      </c>
      <c r="I152" s="178">
        <f t="shared" si="2"/>
        <v>1970.7339743589744</v>
      </c>
      <c r="J152" s="179">
        <v>-7.69</v>
      </c>
      <c r="K152" s="179">
        <v>532</v>
      </c>
      <c r="L152" s="60" t="s">
        <v>2243</v>
      </c>
    </row>
    <row r="153" spans="1:12" x14ac:dyDescent="0.3">
      <c r="A153" s="1" t="s">
        <v>2518</v>
      </c>
      <c r="B153" s="1" t="s">
        <v>2519</v>
      </c>
      <c r="C153" s="1">
        <v>5</v>
      </c>
      <c r="D153" s="1">
        <v>10</v>
      </c>
      <c r="E153" s="177" t="s">
        <v>2501</v>
      </c>
      <c r="F153" s="1">
        <v>15</v>
      </c>
      <c r="G153" s="1">
        <v>10</v>
      </c>
      <c r="H153" s="1">
        <v>70</v>
      </c>
      <c r="I153" s="178">
        <f t="shared" si="2"/>
        <v>1970.8108974358975</v>
      </c>
      <c r="J153" s="179">
        <v>-7.75</v>
      </c>
      <c r="K153" s="179">
        <v>526</v>
      </c>
      <c r="L153" s="60" t="s">
        <v>2212</v>
      </c>
    </row>
    <row r="154" spans="1:12" x14ac:dyDescent="0.3">
      <c r="A154" s="1" t="s">
        <v>2520</v>
      </c>
      <c r="B154" s="1" t="s">
        <v>2521</v>
      </c>
      <c r="C154" s="1">
        <v>6</v>
      </c>
      <c r="D154" s="1">
        <v>11</v>
      </c>
      <c r="E154" s="177" t="s">
        <v>2501</v>
      </c>
      <c r="F154" s="1">
        <v>15</v>
      </c>
      <c r="G154" s="1">
        <v>11</v>
      </c>
      <c r="H154" s="1">
        <v>70</v>
      </c>
      <c r="I154" s="178">
        <f t="shared" si="2"/>
        <v>1970.8878205128206</v>
      </c>
      <c r="J154" s="179">
        <v>-7.39</v>
      </c>
      <c r="K154" s="179">
        <v>514</v>
      </c>
      <c r="L154" s="60" t="s">
        <v>2203</v>
      </c>
    </row>
    <row r="155" spans="1:12" x14ac:dyDescent="0.3">
      <c r="A155" s="1" t="s">
        <v>2522</v>
      </c>
      <c r="B155" s="1" t="s">
        <v>2523</v>
      </c>
      <c r="C155" s="1">
        <v>5</v>
      </c>
      <c r="D155" s="1">
        <v>12</v>
      </c>
      <c r="E155" s="177" t="s">
        <v>2501</v>
      </c>
      <c r="F155" s="1">
        <v>16</v>
      </c>
      <c r="G155" s="1">
        <v>12</v>
      </c>
      <c r="H155" s="1">
        <v>70</v>
      </c>
      <c r="I155" s="178">
        <f t="shared" si="2"/>
        <v>1970.9675213675214</v>
      </c>
      <c r="J155" s="179">
        <v>-7.98</v>
      </c>
      <c r="K155" s="179">
        <v>515</v>
      </c>
      <c r="L155" s="60" t="s">
        <v>2212</v>
      </c>
    </row>
    <row r="156" spans="1:12" x14ac:dyDescent="0.3">
      <c r="A156" s="1" t="s">
        <v>2524</v>
      </c>
      <c r="B156" s="1" t="s">
        <v>2525</v>
      </c>
      <c r="C156" s="1">
        <v>5</v>
      </c>
      <c r="D156" s="1">
        <v>1</v>
      </c>
      <c r="E156" s="177" t="s">
        <v>2526</v>
      </c>
      <c r="F156" s="1">
        <v>15</v>
      </c>
      <c r="G156" s="1">
        <v>1</v>
      </c>
      <c r="H156" s="1">
        <v>71</v>
      </c>
      <c r="I156" s="178">
        <f t="shared" si="2"/>
        <v>1971.1185897435898</v>
      </c>
      <c r="J156" s="179">
        <v>-7.85</v>
      </c>
      <c r="K156" s="179">
        <v>510</v>
      </c>
      <c r="L156" s="60" t="s">
        <v>2203</v>
      </c>
    </row>
    <row r="157" spans="1:12" x14ac:dyDescent="0.3">
      <c r="A157" s="1" t="s">
        <v>2527</v>
      </c>
      <c r="B157" s="1" t="s">
        <v>2528</v>
      </c>
      <c r="C157" s="1">
        <v>5</v>
      </c>
      <c r="D157" s="1">
        <v>2</v>
      </c>
      <c r="E157" s="177" t="s">
        <v>2526</v>
      </c>
      <c r="F157" s="1">
        <v>15</v>
      </c>
      <c r="G157" s="1">
        <v>2</v>
      </c>
      <c r="H157" s="1">
        <v>71</v>
      </c>
      <c r="I157" s="178">
        <f t="shared" si="2"/>
        <v>1971.1955128205129</v>
      </c>
      <c r="J157" s="179">
        <v>-5.0199999999999996</v>
      </c>
      <c r="K157" s="179">
        <v>493</v>
      </c>
      <c r="L157" s="60" t="s">
        <v>2203</v>
      </c>
    </row>
    <row r="158" spans="1:12" x14ac:dyDescent="0.3">
      <c r="A158" s="1" t="s">
        <v>2529</v>
      </c>
      <c r="B158" s="1" t="s">
        <v>2530</v>
      </c>
      <c r="C158" s="1">
        <v>25</v>
      </c>
      <c r="D158" s="1">
        <v>2</v>
      </c>
      <c r="E158" s="177" t="s">
        <v>2526</v>
      </c>
      <c r="F158" s="1">
        <v>5</v>
      </c>
      <c r="G158" s="1">
        <v>3</v>
      </c>
      <c r="H158" s="1">
        <v>71</v>
      </c>
      <c r="I158" s="178">
        <f t="shared" si="2"/>
        <v>1971.2446581196582</v>
      </c>
      <c r="J158" s="179">
        <v>-6.96</v>
      </c>
      <c r="K158" s="179">
        <v>473</v>
      </c>
      <c r="L158" s="60" t="s">
        <v>2248</v>
      </c>
    </row>
    <row r="159" spans="1:12" x14ac:dyDescent="0.3">
      <c r="A159" s="1" t="s">
        <v>2531</v>
      </c>
      <c r="B159" s="1" t="s">
        <v>2532</v>
      </c>
      <c r="C159" s="1">
        <v>5</v>
      </c>
      <c r="D159" s="1">
        <v>4</v>
      </c>
      <c r="E159" s="177" t="s">
        <v>2526</v>
      </c>
      <c r="F159" s="1">
        <v>15</v>
      </c>
      <c r="G159" s="1">
        <v>4</v>
      </c>
      <c r="H159" s="1">
        <v>71</v>
      </c>
      <c r="I159" s="178">
        <f t="shared" si="2"/>
        <v>1971.3493589743591</v>
      </c>
      <c r="J159" s="179">
        <v>-7.52</v>
      </c>
      <c r="K159" s="179">
        <v>506</v>
      </c>
      <c r="L159" s="60" t="s">
        <v>2248</v>
      </c>
    </row>
    <row r="160" spans="1:12" x14ac:dyDescent="0.3">
      <c r="A160" s="1" t="s">
        <v>2533</v>
      </c>
      <c r="B160" s="1" t="s">
        <v>2534</v>
      </c>
      <c r="C160" s="1">
        <v>5</v>
      </c>
      <c r="D160" s="1">
        <v>5</v>
      </c>
      <c r="E160" s="177" t="s">
        <v>2526</v>
      </c>
      <c r="F160" s="1">
        <v>15</v>
      </c>
      <c r="G160" s="1">
        <v>5</v>
      </c>
      <c r="H160" s="1">
        <v>71</v>
      </c>
      <c r="I160" s="178">
        <f t="shared" si="2"/>
        <v>1971.4262820512822</v>
      </c>
      <c r="J160" s="179">
        <v>-7.34</v>
      </c>
      <c r="K160" s="179">
        <v>515</v>
      </c>
      <c r="L160" s="60" t="s">
        <v>2248</v>
      </c>
    </row>
    <row r="161" spans="1:12" x14ac:dyDescent="0.3">
      <c r="A161" s="1" t="s">
        <v>2535</v>
      </c>
      <c r="B161" s="1" t="s">
        <v>2536</v>
      </c>
      <c r="C161" s="1">
        <v>5</v>
      </c>
      <c r="D161" s="1">
        <v>6</v>
      </c>
      <c r="E161" s="177" t="s">
        <v>2526</v>
      </c>
      <c r="F161" s="1">
        <v>15</v>
      </c>
      <c r="G161" s="1">
        <v>6</v>
      </c>
      <c r="H161" s="1">
        <v>71</v>
      </c>
      <c r="I161" s="178">
        <f t="shared" si="2"/>
        <v>1971.5032051282053</v>
      </c>
      <c r="J161" s="179">
        <v>-7.67</v>
      </c>
      <c r="K161" s="179">
        <v>516</v>
      </c>
      <c r="L161" s="60" t="s">
        <v>2212</v>
      </c>
    </row>
    <row r="162" spans="1:12" x14ac:dyDescent="0.3">
      <c r="A162" s="1" t="s">
        <v>2537</v>
      </c>
      <c r="B162" s="1" t="s">
        <v>2538</v>
      </c>
      <c r="C162" s="1">
        <v>5</v>
      </c>
      <c r="D162" s="1">
        <v>7</v>
      </c>
      <c r="E162" s="177" t="s">
        <v>2526</v>
      </c>
      <c r="F162" s="1">
        <v>15</v>
      </c>
      <c r="G162" s="1">
        <v>7</v>
      </c>
      <c r="H162" s="1">
        <v>71</v>
      </c>
      <c r="I162" s="178">
        <f t="shared" si="2"/>
        <v>1971.5801282051282</v>
      </c>
      <c r="J162" s="179">
        <v>-7.66</v>
      </c>
      <c r="K162" s="179">
        <v>493</v>
      </c>
      <c r="L162" s="60" t="s">
        <v>2203</v>
      </c>
    </row>
    <row r="163" spans="1:12" x14ac:dyDescent="0.3">
      <c r="A163" s="1" t="s">
        <v>2539</v>
      </c>
      <c r="B163" s="1" t="s">
        <v>2540</v>
      </c>
      <c r="C163" s="1">
        <v>5</v>
      </c>
      <c r="D163" s="1">
        <v>8</v>
      </c>
      <c r="E163" s="177" t="s">
        <v>2526</v>
      </c>
      <c r="F163" s="1">
        <v>15</v>
      </c>
      <c r="G163" s="1">
        <v>8</v>
      </c>
      <c r="H163" s="1">
        <v>71</v>
      </c>
      <c r="I163" s="178">
        <f t="shared" si="2"/>
        <v>1971.6570512820513</v>
      </c>
      <c r="J163" s="179">
        <v>-7.5</v>
      </c>
      <c r="K163" s="179">
        <v>521</v>
      </c>
      <c r="L163" s="60" t="s">
        <v>2203</v>
      </c>
    </row>
    <row r="164" spans="1:12" x14ac:dyDescent="0.3">
      <c r="A164" s="1" t="s">
        <v>2541</v>
      </c>
      <c r="B164" s="1" t="s">
        <v>2542</v>
      </c>
      <c r="C164" s="1">
        <v>15</v>
      </c>
      <c r="D164" s="1">
        <v>9</v>
      </c>
      <c r="E164" s="177" t="s">
        <v>2526</v>
      </c>
      <c r="F164" s="1">
        <v>15</v>
      </c>
      <c r="G164" s="1">
        <v>9</v>
      </c>
      <c r="H164" s="1">
        <v>71</v>
      </c>
      <c r="I164" s="178">
        <f t="shared" si="2"/>
        <v>1971.7339743589744</v>
      </c>
      <c r="J164" s="179">
        <v>-7.5</v>
      </c>
      <c r="K164" s="179">
        <v>488</v>
      </c>
      <c r="L164" s="60" t="s">
        <v>2203</v>
      </c>
    </row>
    <row r="165" spans="1:12" x14ac:dyDescent="0.3">
      <c r="A165" s="1" t="s">
        <v>2543</v>
      </c>
      <c r="B165" s="1" t="s">
        <v>2544</v>
      </c>
      <c r="C165" s="1">
        <v>6</v>
      </c>
      <c r="D165" s="1">
        <v>10</v>
      </c>
      <c r="E165" s="177" t="s">
        <v>2526</v>
      </c>
      <c r="F165" s="1">
        <v>16</v>
      </c>
      <c r="G165" s="1">
        <v>10</v>
      </c>
      <c r="H165" s="1">
        <v>71</v>
      </c>
      <c r="I165" s="178">
        <f t="shared" si="2"/>
        <v>1971.8136752136752</v>
      </c>
      <c r="J165" s="179">
        <v>-8.17</v>
      </c>
      <c r="K165" s="179">
        <v>503</v>
      </c>
      <c r="L165" s="60" t="s">
        <v>2212</v>
      </c>
    </row>
    <row r="166" spans="1:12" x14ac:dyDescent="0.3">
      <c r="A166" s="1" t="s">
        <v>2545</v>
      </c>
      <c r="B166" s="1" t="s">
        <v>2546</v>
      </c>
      <c r="C166" s="1">
        <v>5</v>
      </c>
      <c r="D166" s="1">
        <v>11</v>
      </c>
      <c r="E166" s="177" t="s">
        <v>2526</v>
      </c>
      <c r="F166" s="1">
        <v>15</v>
      </c>
      <c r="G166" s="1">
        <v>11</v>
      </c>
      <c r="H166" s="1">
        <v>71</v>
      </c>
      <c r="I166" s="178">
        <f t="shared" si="2"/>
        <v>1971.8878205128206</v>
      </c>
      <c r="J166" s="179">
        <v>-8.4</v>
      </c>
      <c r="K166" s="179">
        <v>474</v>
      </c>
      <c r="L166" s="60" t="s">
        <v>2235</v>
      </c>
    </row>
    <row r="167" spans="1:12" x14ac:dyDescent="0.3">
      <c r="A167" s="1" t="s">
        <v>2547</v>
      </c>
      <c r="B167" s="1" t="s">
        <v>2548</v>
      </c>
      <c r="C167" s="1">
        <v>5</v>
      </c>
      <c r="D167" s="1">
        <v>12</v>
      </c>
      <c r="E167" s="177" t="s">
        <v>2526</v>
      </c>
      <c r="F167" s="1">
        <v>15</v>
      </c>
      <c r="G167" s="1">
        <v>12</v>
      </c>
      <c r="H167" s="1">
        <v>71</v>
      </c>
      <c r="I167" s="178">
        <f t="shared" si="2"/>
        <v>1971.9647435897436</v>
      </c>
      <c r="J167" s="179">
        <v>-9.19</v>
      </c>
      <c r="K167" s="179">
        <v>498</v>
      </c>
      <c r="L167" s="60" t="s">
        <v>2243</v>
      </c>
    </row>
    <row r="168" spans="1:12" x14ac:dyDescent="0.3">
      <c r="A168" s="1" t="s">
        <v>2549</v>
      </c>
      <c r="B168" s="1" t="s">
        <v>2550</v>
      </c>
      <c r="C168" s="1">
        <v>6</v>
      </c>
      <c r="D168" s="1">
        <v>1</v>
      </c>
      <c r="E168" s="177" t="s">
        <v>2551</v>
      </c>
      <c r="F168" s="1">
        <v>15</v>
      </c>
      <c r="G168" s="1">
        <v>1</v>
      </c>
      <c r="H168" s="1">
        <v>72</v>
      </c>
      <c r="I168" s="178">
        <f t="shared" si="2"/>
        <v>1972.1185897435898</v>
      </c>
      <c r="J168" s="179">
        <v>-8.4499999999999993</v>
      </c>
      <c r="K168" s="179">
        <v>493</v>
      </c>
      <c r="L168" s="60" t="s">
        <v>2219</v>
      </c>
    </row>
    <row r="169" spans="1:12" x14ac:dyDescent="0.3">
      <c r="A169" s="1" t="s">
        <v>2552</v>
      </c>
      <c r="B169" s="1" t="s">
        <v>2553</v>
      </c>
      <c r="C169" s="1">
        <v>5</v>
      </c>
      <c r="D169" s="1">
        <v>2</v>
      </c>
      <c r="E169" s="177" t="s">
        <v>2551</v>
      </c>
      <c r="F169" s="1">
        <v>15</v>
      </c>
      <c r="G169" s="1">
        <v>2</v>
      </c>
      <c r="H169" s="1">
        <v>72</v>
      </c>
      <c r="I169" s="178">
        <f t="shared" si="2"/>
        <v>1972.1955128205129</v>
      </c>
      <c r="J169" s="179">
        <v>-8.42</v>
      </c>
      <c r="K169" s="179">
        <v>472</v>
      </c>
      <c r="L169" s="60" t="s">
        <v>2243</v>
      </c>
    </row>
    <row r="170" spans="1:12" x14ac:dyDescent="0.3">
      <c r="A170" s="1" t="s">
        <v>2554</v>
      </c>
      <c r="B170" s="1" t="s">
        <v>2555</v>
      </c>
      <c r="C170" s="1">
        <v>5</v>
      </c>
      <c r="D170" s="1">
        <v>3</v>
      </c>
      <c r="E170" s="177" t="s">
        <v>2551</v>
      </c>
      <c r="F170" s="1">
        <v>15</v>
      </c>
      <c r="G170" s="1">
        <v>3</v>
      </c>
      <c r="H170" s="1">
        <v>72</v>
      </c>
      <c r="I170" s="178">
        <f t="shared" si="2"/>
        <v>1972.272435897436</v>
      </c>
      <c r="J170" s="179">
        <v>-8.1999999999999993</v>
      </c>
      <c r="K170" s="179">
        <v>478</v>
      </c>
      <c r="L170" s="60" t="s">
        <v>2212</v>
      </c>
    </row>
    <row r="171" spans="1:12" x14ac:dyDescent="0.3">
      <c r="A171" s="1" t="s">
        <v>2556</v>
      </c>
      <c r="B171" s="1" t="s">
        <v>2557</v>
      </c>
      <c r="C171" s="1">
        <v>5</v>
      </c>
      <c r="D171" s="1">
        <v>4</v>
      </c>
      <c r="E171" s="177" t="s">
        <v>2551</v>
      </c>
      <c r="F171" s="1">
        <v>15</v>
      </c>
      <c r="G171" s="1">
        <v>4</v>
      </c>
      <c r="H171" s="1">
        <v>72</v>
      </c>
      <c r="I171" s="178">
        <f t="shared" si="2"/>
        <v>1972.3493589743591</v>
      </c>
      <c r="J171" s="179">
        <v>-7.85</v>
      </c>
      <c r="K171" s="179">
        <v>471</v>
      </c>
      <c r="L171" s="60" t="s">
        <v>2212</v>
      </c>
    </row>
    <row r="172" spans="1:12" x14ac:dyDescent="0.3">
      <c r="A172" s="1" t="s">
        <v>2558</v>
      </c>
      <c r="B172" s="1" t="s">
        <v>2559</v>
      </c>
      <c r="C172" s="1">
        <v>5</v>
      </c>
      <c r="D172" s="1">
        <v>5</v>
      </c>
      <c r="E172" s="177" t="s">
        <v>2551</v>
      </c>
      <c r="F172" s="1">
        <v>15</v>
      </c>
      <c r="G172" s="1">
        <v>5</v>
      </c>
      <c r="H172" s="1">
        <v>72</v>
      </c>
      <c r="I172" s="178">
        <f t="shared" si="2"/>
        <v>1972.4262820512822</v>
      </c>
      <c r="J172" s="179">
        <v>-7.95</v>
      </c>
      <c r="K172" s="179">
        <v>464</v>
      </c>
      <c r="L172" s="60" t="s">
        <v>2212</v>
      </c>
    </row>
    <row r="173" spans="1:12" x14ac:dyDescent="0.3">
      <c r="A173" s="1" t="s">
        <v>2560</v>
      </c>
      <c r="B173" s="1" t="s">
        <v>2561</v>
      </c>
      <c r="C173" s="1">
        <v>25</v>
      </c>
      <c r="D173" s="1">
        <v>5</v>
      </c>
      <c r="E173" s="177" t="s">
        <v>2551</v>
      </c>
      <c r="F173" s="1">
        <v>5</v>
      </c>
      <c r="G173" s="1">
        <v>6</v>
      </c>
      <c r="H173" s="1">
        <v>72</v>
      </c>
      <c r="I173" s="178">
        <f t="shared" si="2"/>
        <v>1972.4754273504275</v>
      </c>
      <c r="J173" s="179">
        <v>-7.9</v>
      </c>
      <c r="K173" s="179">
        <v>483</v>
      </c>
      <c r="L173" s="60" t="s">
        <v>2243</v>
      </c>
    </row>
    <row r="174" spans="1:12" x14ac:dyDescent="0.3">
      <c r="A174" s="1" t="s">
        <v>2562</v>
      </c>
      <c r="B174" s="1" t="s">
        <v>2563</v>
      </c>
      <c r="C174" s="1">
        <v>15</v>
      </c>
      <c r="D174" s="1">
        <v>6</v>
      </c>
      <c r="E174" s="177" t="s">
        <v>2551</v>
      </c>
      <c r="F174" s="1">
        <v>25</v>
      </c>
      <c r="G174" s="1">
        <v>6</v>
      </c>
      <c r="H174" s="1">
        <v>72</v>
      </c>
      <c r="I174" s="178">
        <f t="shared" si="2"/>
        <v>1972.5309829059829</v>
      </c>
      <c r="J174" s="179">
        <v>-7.5</v>
      </c>
      <c r="K174" s="179">
        <v>477</v>
      </c>
      <c r="L174" s="60" t="s">
        <v>2212</v>
      </c>
    </row>
    <row r="175" spans="1:12" x14ac:dyDescent="0.3">
      <c r="A175" s="1" t="s">
        <v>2564</v>
      </c>
      <c r="B175" s="1" t="s">
        <v>2565</v>
      </c>
      <c r="C175" s="1">
        <v>15</v>
      </c>
      <c r="D175" s="1">
        <v>7</v>
      </c>
      <c r="E175" s="177" t="s">
        <v>2551</v>
      </c>
      <c r="F175" s="1">
        <v>25</v>
      </c>
      <c r="G175" s="1">
        <v>7</v>
      </c>
      <c r="H175" s="1">
        <v>72</v>
      </c>
      <c r="I175" s="178">
        <f t="shared" si="2"/>
        <v>1972.6079059829058</v>
      </c>
      <c r="J175" s="179">
        <v>-7.83</v>
      </c>
      <c r="K175" s="179">
        <v>474</v>
      </c>
      <c r="L175" s="60" t="s">
        <v>2235</v>
      </c>
    </row>
    <row r="176" spans="1:12" x14ac:dyDescent="0.3">
      <c r="A176" s="1" t="s">
        <v>2566</v>
      </c>
      <c r="B176" s="1" t="s">
        <v>2567</v>
      </c>
      <c r="C176" s="1">
        <v>15</v>
      </c>
      <c r="D176" s="1">
        <v>8</v>
      </c>
      <c r="E176" s="177" t="s">
        <v>2551</v>
      </c>
      <c r="F176" s="1">
        <v>26</v>
      </c>
      <c r="G176" s="1">
        <v>8</v>
      </c>
      <c r="H176" s="1">
        <v>72</v>
      </c>
      <c r="I176" s="178">
        <f t="shared" si="2"/>
        <v>1972.6876068376068</v>
      </c>
      <c r="J176" s="179">
        <v>-7.71</v>
      </c>
      <c r="K176" s="179">
        <v>453</v>
      </c>
      <c r="L176" s="60" t="s">
        <v>2212</v>
      </c>
    </row>
    <row r="177" spans="1:12" x14ac:dyDescent="0.3">
      <c r="A177" s="1" t="s">
        <v>2568</v>
      </c>
      <c r="B177" s="1" t="s">
        <v>2569</v>
      </c>
      <c r="C177" s="1">
        <v>15</v>
      </c>
      <c r="D177" s="1">
        <v>10</v>
      </c>
      <c r="E177" s="177" t="s">
        <v>2551</v>
      </c>
      <c r="F177" s="1">
        <v>26</v>
      </c>
      <c r="G177" s="1">
        <v>10</v>
      </c>
      <c r="H177" s="1">
        <v>72</v>
      </c>
      <c r="I177" s="178">
        <f t="shared" si="2"/>
        <v>1972.841452991453</v>
      </c>
      <c r="J177" s="179">
        <v>-7.99</v>
      </c>
      <c r="K177" s="179">
        <v>461</v>
      </c>
      <c r="L177" s="60" t="s">
        <v>2243</v>
      </c>
    </row>
    <row r="178" spans="1:12" x14ac:dyDescent="0.3">
      <c r="A178" s="1" t="s">
        <v>2570</v>
      </c>
      <c r="B178" s="1" t="s">
        <v>2571</v>
      </c>
      <c r="C178" s="1">
        <v>15</v>
      </c>
      <c r="D178" s="1">
        <v>12</v>
      </c>
      <c r="E178" s="177" t="s">
        <v>2551</v>
      </c>
      <c r="F178" s="1">
        <v>26</v>
      </c>
      <c r="G178" s="1">
        <v>12</v>
      </c>
      <c r="H178" s="1">
        <v>72</v>
      </c>
      <c r="I178" s="178">
        <f t="shared" si="2"/>
        <v>1972.9952991452992</v>
      </c>
      <c r="J178" s="179">
        <v>-8.23</v>
      </c>
      <c r="K178" s="179">
        <v>431</v>
      </c>
      <c r="L178" s="60" t="s">
        <v>2572</v>
      </c>
    </row>
    <row r="179" spans="1:12" x14ac:dyDescent="0.3">
      <c r="A179" s="1" t="s">
        <v>2573</v>
      </c>
      <c r="B179" s="1" t="s">
        <v>2574</v>
      </c>
      <c r="C179" s="1">
        <v>15</v>
      </c>
      <c r="D179" s="1">
        <v>1</v>
      </c>
      <c r="E179" s="177" t="s">
        <v>2575</v>
      </c>
      <c r="F179" s="1">
        <v>25</v>
      </c>
      <c r="G179" s="1">
        <v>1</v>
      </c>
      <c r="H179" s="1">
        <v>73</v>
      </c>
      <c r="I179" s="178">
        <f t="shared" si="2"/>
        <v>1973.1463675213674</v>
      </c>
      <c r="J179" s="179">
        <v>-8.5299999999999994</v>
      </c>
      <c r="K179" s="179">
        <v>426</v>
      </c>
      <c r="L179" s="60" t="s">
        <v>2212</v>
      </c>
    </row>
    <row r="180" spans="1:12" x14ac:dyDescent="0.3">
      <c r="A180" s="1" t="s">
        <v>2576</v>
      </c>
      <c r="B180" s="1" t="s">
        <v>2577</v>
      </c>
      <c r="C180" s="1">
        <v>25</v>
      </c>
      <c r="D180" s="1">
        <v>1</v>
      </c>
      <c r="E180" s="177" t="s">
        <v>2575</v>
      </c>
      <c r="F180" s="1">
        <v>5</v>
      </c>
      <c r="G180" s="1">
        <v>2</v>
      </c>
      <c r="H180" s="1">
        <v>73</v>
      </c>
      <c r="I180" s="178">
        <f t="shared" si="2"/>
        <v>1973.1677350427351</v>
      </c>
      <c r="J180" s="179">
        <v>-8.2899999999999991</v>
      </c>
      <c r="K180" s="179">
        <v>427</v>
      </c>
      <c r="L180" s="60" t="s">
        <v>2212</v>
      </c>
    </row>
    <row r="181" spans="1:12" x14ac:dyDescent="0.3">
      <c r="A181" s="1" t="s">
        <v>2578</v>
      </c>
      <c r="B181" s="1" t="s">
        <v>2579</v>
      </c>
      <c r="C181" s="1">
        <v>5</v>
      </c>
      <c r="D181" s="1">
        <v>2</v>
      </c>
      <c r="E181" s="177" t="s">
        <v>2575</v>
      </c>
      <c r="F181" s="1">
        <v>15</v>
      </c>
      <c r="G181" s="1">
        <v>2</v>
      </c>
      <c r="H181" s="1">
        <v>73</v>
      </c>
      <c r="I181" s="178">
        <f t="shared" si="2"/>
        <v>1973.1955128205129</v>
      </c>
      <c r="J181" s="179">
        <v>-8.17</v>
      </c>
      <c r="K181" s="179">
        <v>442</v>
      </c>
      <c r="L181" s="60" t="s">
        <v>2243</v>
      </c>
    </row>
    <row r="182" spans="1:12" x14ac:dyDescent="0.3">
      <c r="A182" s="1" t="s">
        <v>2580</v>
      </c>
      <c r="B182" s="1" t="s">
        <v>2581</v>
      </c>
      <c r="C182" s="1">
        <v>15</v>
      </c>
      <c r="D182" s="1">
        <v>2</v>
      </c>
      <c r="E182" s="177" t="s">
        <v>2575</v>
      </c>
      <c r="F182" s="1">
        <v>26</v>
      </c>
      <c r="G182" s="1">
        <v>2</v>
      </c>
      <c r="H182" s="1">
        <v>73</v>
      </c>
      <c r="I182" s="178">
        <f t="shared" si="2"/>
        <v>1973.2260683760685</v>
      </c>
      <c r="J182" s="179">
        <v>-8.4700000000000006</v>
      </c>
      <c r="K182" s="179">
        <v>435</v>
      </c>
      <c r="L182" s="60" t="s">
        <v>2243</v>
      </c>
    </row>
    <row r="183" spans="1:12" x14ac:dyDescent="0.3">
      <c r="A183" s="1" t="s">
        <v>2582</v>
      </c>
      <c r="B183" s="1" t="s">
        <v>2583</v>
      </c>
      <c r="C183" s="1">
        <v>26</v>
      </c>
      <c r="D183" s="1">
        <v>2</v>
      </c>
      <c r="E183" s="177" t="s">
        <v>2575</v>
      </c>
      <c r="F183" s="1">
        <v>6</v>
      </c>
      <c r="G183" s="1">
        <v>3</v>
      </c>
      <c r="H183" s="1">
        <v>73</v>
      </c>
      <c r="I183" s="178">
        <f t="shared" si="2"/>
        <v>1973.2474358974359</v>
      </c>
      <c r="J183" s="179">
        <v>-7.41</v>
      </c>
      <c r="K183" s="179">
        <v>435</v>
      </c>
      <c r="L183" s="60" t="s">
        <v>2243</v>
      </c>
    </row>
    <row r="184" spans="1:12" x14ac:dyDescent="0.3">
      <c r="A184" s="1" t="s">
        <v>2584</v>
      </c>
      <c r="B184" s="1" t="s">
        <v>2585</v>
      </c>
      <c r="C184" s="1">
        <v>6</v>
      </c>
      <c r="D184" s="1">
        <v>3</v>
      </c>
      <c r="E184" s="177" t="s">
        <v>2575</v>
      </c>
      <c r="F184" s="1">
        <v>16</v>
      </c>
      <c r="G184" s="1">
        <v>3</v>
      </c>
      <c r="H184" s="1">
        <v>73</v>
      </c>
      <c r="I184" s="178">
        <f t="shared" si="2"/>
        <v>1973.2752136752138</v>
      </c>
      <c r="J184" s="179">
        <v>-8.3699999999999992</v>
      </c>
      <c r="K184" s="179">
        <v>415</v>
      </c>
      <c r="L184" s="60" t="s">
        <v>2212</v>
      </c>
    </row>
    <row r="185" spans="1:12" x14ac:dyDescent="0.3">
      <c r="A185" s="1" t="s">
        <v>2586</v>
      </c>
      <c r="B185" s="1" t="s">
        <v>2587</v>
      </c>
      <c r="C185" s="1">
        <v>16</v>
      </c>
      <c r="D185" s="1">
        <v>3</v>
      </c>
      <c r="E185" s="177" t="s">
        <v>2575</v>
      </c>
      <c r="F185" s="1">
        <v>26</v>
      </c>
      <c r="G185" s="1">
        <v>3</v>
      </c>
      <c r="H185" s="1">
        <v>73</v>
      </c>
      <c r="I185" s="178">
        <f t="shared" si="2"/>
        <v>1973.3029914529916</v>
      </c>
      <c r="J185" s="179">
        <v>-7.68</v>
      </c>
      <c r="K185" s="179">
        <v>428</v>
      </c>
      <c r="L185" s="60" t="s">
        <v>2243</v>
      </c>
    </row>
    <row r="186" spans="1:12" x14ac:dyDescent="0.3">
      <c r="A186" s="1" t="s">
        <v>2588</v>
      </c>
      <c r="B186" s="1" t="s">
        <v>2589</v>
      </c>
      <c r="C186" s="1">
        <v>26</v>
      </c>
      <c r="D186" s="1">
        <v>3</v>
      </c>
      <c r="E186" s="177" t="s">
        <v>2575</v>
      </c>
      <c r="F186" s="1">
        <v>5</v>
      </c>
      <c r="G186" s="1">
        <v>4</v>
      </c>
      <c r="H186" s="1">
        <v>73</v>
      </c>
      <c r="I186" s="178">
        <f t="shared" si="2"/>
        <v>1973.3215811965813</v>
      </c>
      <c r="J186" s="179">
        <v>-8.76</v>
      </c>
      <c r="K186" s="179">
        <v>412</v>
      </c>
      <c r="L186" s="60" t="s">
        <v>2243</v>
      </c>
    </row>
    <row r="187" spans="1:12" x14ac:dyDescent="0.3">
      <c r="A187" s="1" t="s">
        <v>2590</v>
      </c>
      <c r="B187" s="1" t="s">
        <v>2591</v>
      </c>
      <c r="C187" s="1">
        <v>5</v>
      </c>
      <c r="D187" s="1">
        <v>4</v>
      </c>
      <c r="E187" s="177" t="s">
        <v>2575</v>
      </c>
      <c r="F187" s="1">
        <v>15</v>
      </c>
      <c r="G187" s="1">
        <v>4</v>
      </c>
      <c r="H187" s="1">
        <v>73</v>
      </c>
      <c r="I187" s="178">
        <f t="shared" si="2"/>
        <v>1973.3493589743591</v>
      </c>
      <c r="J187" s="179">
        <v>-8.26</v>
      </c>
      <c r="K187" s="179">
        <v>432</v>
      </c>
      <c r="L187" s="60" t="s">
        <v>2243</v>
      </c>
    </row>
    <row r="188" spans="1:12" x14ac:dyDescent="0.3">
      <c r="A188" s="1" t="s">
        <v>2592</v>
      </c>
      <c r="B188" s="1" t="s">
        <v>2593</v>
      </c>
      <c r="C188" s="1">
        <v>5</v>
      </c>
      <c r="D188" s="1">
        <v>5</v>
      </c>
      <c r="E188" s="177" t="s">
        <v>2575</v>
      </c>
      <c r="F188" s="1">
        <v>15</v>
      </c>
      <c r="G188" s="1">
        <v>5</v>
      </c>
      <c r="H188" s="1">
        <v>73</v>
      </c>
      <c r="I188" s="178">
        <f t="shared" si="2"/>
        <v>1973.4262820512822</v>
      </c>
      <c r="J188" s="179">
        <v>-8.24</v>
      </c>
      <c r="K188" s="179">
        <v>409</v>
      </c>
      <c r="L188" s="60" t="s">
        <v>2243</v>
      </c>
    </row>
    <row r="189" spans="1:12" x14ac:dyDescent="0.3">
      <c r="A189" s="1" t="s">
        <v>2594</v>
      </c>
      <c r="B189" s="1" t="s">
        <v>2595</v>
      </c>
      <c r="C189" s="1">
        <v>16</v>
      </c>
      <c r="D189" s="1">
        <v>7</v>
      </c>
      <c r="E189" s="177" t="s">
        <v>2575</v>
      </c>
      <c r="F189" s="1">
        <v>25</v>
      </c>
      <c r="G189" s="1">
        <v>7</v>
      </c>
      <c r="H189" s="1">
        <v>73</v>
      </c>
      <c r="I189" s="178">
        <f t="shared" si="2"/>
        <v>1973.6079059829058</v>
      </c>
      <c r="J189" s="179">
        <v>-7.64</v>
      </c>
      <c r="K189" s="179">
        <v>417</v>
      </c>
      <c r="L189" s="60" t="s">
        <v>2243</v>
      </c>
    </row>
    <row r="190" spans="1:12" x14ac:dyDescent="0.3">
      <c r="A190" s="1" t="s">
        <v>2596</v>
      </c>
      <c r="B190" s="1" t="s">
        <v>2597</v>
      </c>
      <c r="C190" s="1">
        <v>17</v>
      </c>
      <c r="D190" s="1">
        <v>9</v>
      </c>
      <c r="E190" s="177" t="s">
        <v>2575</v>
      </c>
      <c r="F190" s="1">
        <v>25</v>
      </c>
      <c r="G190" s="1">
        <v>9</v>
      </c>
      <c r="H190" s="1">
        <v>73</v>
      </c>
      <c r="I190" s="178">
        <f t="shared" si="2"/>
        <v>1973.761752136752</v>
      </c>
      <c r="J190" s="179">
        <v>-7.97</v>
      </c>
      <c r="K190" s="179">
        <v>389</v>
      </c>
      <c r="L190" s="60" t="s">
        <v>2243</v>
      </c>
    </row>
    <row r="191" spans="1:12" x14ac:dyDescent="0.3">
      <c r="A191" s="1" t="s">
        <v>2598</v>
      </c>
      <c r="B191" s="1" t="s">
        <v>2599</v>
      </c>
      <c r="C191" s="1">
        <v>25</v>
      </c>
      <c r="D191" s="1">
        <v>9</v>
      </c>
      <c r="E191" s="177" t="s">
        <v>2575</v>
      </c>
      <c r="F191" s="1">
        <v>7</v>
      </c>
      <c r="G191" s="1">
        <v>10</v>
      </c>
      <c r="H191" s="1">
        <v>73</v>
      </c>
      <c r="I191" s="178">
        <f t="shared" si="2"/>
        <v>1973.7886752136751</v>
      </c>
      <c r="J191" s="179">
        <v>-8.0500000000000007</v>
      </c>
      <c r="K191" s="179">
        <v>438</v>
      </c>
      <c r="L191" s="60" t="s">
        <v>2243</v>
      </c>
    </row>
    <row r="192" spans="1:12" x14ac:dyDescent="0.3">
      <c r="A192" s="1" t="s">
        <v>2600</v>
      </c>
      <c r="B192" s="1" t="s">
        <v>2601</v>
      </c>
      <c r="C192" s="1">
        <v>25</v>
      </c>
      <c r="D192" s="1">
        <v>10</v>
      </c>
      <c r="E192" s="177" t="s">
        <v>2575</v>
      </c>
      <c r="F192" s="1">
        <v>25</v>
      </c>
      <c r="G192" s="1">
        <v>11</v>
      </c>
      <c r="H192" s="1">
        <v>73</v>
      </c>
      <c r="I192" s="178">
        <f t="shared" si="2"/>
        <v>1973.9155982905982</v>
      </c>
      <c r="J192" s="179">
        <v>-7.8</v>
      </c>
      <c r="K192" s="179">
        <v>438</v>
      </c>
      <c r="L192" s="60" t="s">
        <v>2243</v>
      </c>
    </row>
    <row r="193" spans="1:12" x14ac:dyDescent="0.3">
      <c r="A193" s="1" t="s">
        <v>2602</v>
      </c>
      <c r="B193" s="1" t="s">
        <v>2603</v>
      </c>
      <c r="C193" s="1">
        <v>25</v>
      </c>
      <c r="D193" s="1">
        <v>11</v>
      </c>
      <c r="E193" s="177" t="s">
        <v>2575</v>
      </c>
      <c r="F193" s="1">
        <v>17</v>
      </c>
      <c r="G193" s="1">
        <v>12</v>
      </c>
      <c r="H193" s="1">
        <v>73</v>
      </c>
      <c r="I193" s="178">
        <f t="shared" si="2"/>
        <v>1973.9702991452991</v>
      </c>
      <c r="J193" s="179">
        <v>-8.32</v>
      </c>
      <c r="K193" s="179">
        <v>402</v>
      </c>
      <c r="L193" s="60" t="s">
        <v>2212</v>
      </c>
    </row>
    <row r="194" spans="1:12" x14ac:dyDescent="0.3">
      <c r="A194" s="1" t="s">
        <v>2604</v>
      </c>
      <c r="B194" s="1" t="s">
        <v>2605</v>
      </c>
      <c r="C194" s="1">
        <v>5</v>
      </c>
      <c r="D194" s="1">
        <v>7</v>
      </c>
      <c r="E194" s="177" t="s">
        <v>2606</v>
      </c>
      <c r="F194" s="1">
        <v>25</v>
      </c>
      <c r="G194" s="1">
        <v>7</v>
      </c>
      <c r="H194" s="1">
        <v>74</v>
      </c>
      <c r="I194" s="178">
        <f t="shared" si="2"/>
        <v>1974.6079059829058</v>
      </c>
      <c r="J194" s="179">
        <v>-7.92</v>
      </c>
      <c r="K194" s="179">
        <v>413</v>
      </c>
      <c r="L194" s="60" t="s">
        <v>2235</v>
      </c>
    </row>
    <row r="195" spans="1:12" x14ac:dyDescent="0.3">
      <c r="A195" s="1" t="s">
        <v>2607</v>
      </c>
      <c r="B195" s="1" t="s">
        <v>2608</v>
      </c>
      <c r="C195" s="1">
        <v>25</v>
      </c>
      <c r="D195" s="1">
        <v>8</v>
      </c>
      <c r="E195" s="177" t="s">
        <v>2606</v>
      </c>
      <c r="F195" s="1">
        <v>16</v>
      </c>
      <c r="G195" s="1">
        <v>9</v>
      </c>
      <c r="H195" s="1">
        <v>74</v>
      </c>
      <c r="I195" s="178">
        <f t="shared" si="2"/>
        <v>1974.7367521367521</v>
      </c>
      <c r="J195" s="179">
        <v>-8.1300000000000008</v>
      </c>
      <c r="K195" s="179">
        <v>392</v>
      </c>
      <c r="L195" s="60" t="s">
        <v>2212</v>
      </c>
    </row>
    <row r="196" spans="1:12" x14ac:dyDescent="0.3">
      <c r="A196" s="1" t="s">
        <v>2609</v>
      </c>
      <c r="B196" s="1" t="s">
        <v>2610</v>
      </c>
      <c r="C196" s="1">
        <v>3</v>
      </c>
      <c r="D196" s="1">
        <v>10</v>
      </c>
      <c r="E196" s="177" t="s">
        <v>2606</v>
      </c>
      <c r="F196" s="1">
        <v>26</v>
      </c>
      <c r="G196" s="1">
        <v>10</v>
      </c>
      <c r="H196" s="1">
        <v>74</v>
      </c>
      <c r="I196" s="178">
        <f t="shared" ref="I196:I259" si="3">1900+H196+G196/13+F196/360</f>
        <v>1974.841452991453</v>
      </c>
      <c r="J196" s="179">
        <v>-8.3800000000000008</v>
      </c>
      <c r="K196" s="179">
        <v>401</v>
      </c>
      <c r="L196" s="60" t="s">
        <v>2243</v>
      </c>
    </row>
    <row r="197" spans="1:12" x14ac:dyDescent="0.3">
      <c r="A197" s="1" t="s">
        <v>2611</v>
      </c>
      <c r="B197" s="1" t="s">
        <v>2612</v>
      </c>
      <c r="C197" s="1">
        <v>5</v>
      </c>
      <c r="D197" s="1">
        <v>11</v>
      </c>
      <c r="E197" s="177" t="s">
        <v>2606</v>
      </c>
      <c r="F197" s="1">
        <v>25</v>
      </c>
      <c r="G197" s="1">
        <v>11</v>
      </c>
      <c r="H197" s="1">
        <v>74</v>
      </c>
      <c r="I197" s="178">
        <f t="shared" si="3"/>
        <v>1974.9155982905982</v>
      </c>
      <c r="J197" s="179">
        <v>-8.1300000000000008</v>
      </c>
      <c r="K197" s="179">
        <v>389</v>
      </c>
      <c r="L197" s="60" t="s">
        <v>2212</v>
      </c>
    </row>
    <row r="198" spans="1:12" x14ac:dyDescent="0.3">
      <c r="A198" s="1" t="s">
        <v>2613</v>
      </c>
      <c r="B198" s="1" t="s">
        <v>2614</v>
      </c>
      <c r="C198" s="1">
        <v>25</v>
      </c>
      <c r="D198" s="1">
        <v>11</v>
      </c>
      <c r="E198" s="177" t="s">
        <v>2606</v>
      </c>
      <c r="F198" s="1">
        <v>25</v>
      </c>
      <c r="G198" s="1">
        <v>12</v>
      </c>
      <c r="H198" s="1">
        <v>74</v>
      </c>
      <c r="I198" s="178">
        <f t="shared" si="3"/>
        <v>1974.9925213675212</v>
      </c>
      <c r="J198" s="179">
        <v>-11.05</v>
      </c>
      <c r="K198" s="179">
        <v>366</v>
      </c>
      <c r="L198" s="60" t="s">
        <v>2212</v>
      </c>
    </row>
    <row r="199" spans="1:12" x14ac:dyDescent="0.3">
      <c r="A199" s="1" t="s">
        <v>2615</v>
      </c>
      <c r="B199" s="1" t="s">
        <v>2616</v>
      </c>
      <c r="C199" s="1">
        <v>25</v>
      </c>
      <c r="D199" s="1">
        <v>12</v>
      </c>
      <c r="E199" s="177" t="s">
        <v>2606</v>
      </c>
      <c r="F199" s="1">
        <v>15</v>
      </c>
      <c r="G199" s="1">
        <v>1</v>
      </c>
      <c r="H199" s="1">
        <v>75</v>
      </c>
      <c r="I199" s="178">
        <f t="shared" si="3"/>
        <v>1975.1185897435898</v>
      </c>
      <c r="J199" s="179">
        <v>-8.4</v>
      </c>
      <c r="K199" s="179">
        <v>367</v>
      </c>
      <c r="L199" s="60" t="s">
        <v>2212</v>
      </c>
    </row>
    <row r="200" spans="1:12" x14ac:dyDescent="0.3">
      <c r="A200" s="1" t="s">
        <v>2617</v>
      </c>
      <c r="B200" s="1" t="s">
        <v>2618</v>
      </c>
      <c r="C200" s="1">
        <v>5</v>
      </c>
      <c r="D200" s="1">
        <v>2</v>
      </c>
      <c r="E200" s="177" t="s">
        <v>2619</v>
      </c>
      <c r="F200" s="1">
        <v>25</v>
      </c>
      <c r="G200" s="1">
        <v>2</v>
      </c>
      <c r="H200" s="1">
        <v>75</v>
      </c>
      <c r="I200" s="178">
        <f t="shared" si="3"/>
        <v>1975.2232905982905</v>
      </c>
      <c r="J200" s="179">
        <v>-8.1</v>
      </c>
      <c r="K200" s="179">
        <v>371</v>
      </c>
      <c r="L200" s="60" t="s">
        <v>2235</v>
      </c>
    </row>
    <row r="201" spans="1:12" x14ac:dyDescent="0.3">
      <c r="A201" s="1" t="s">
        <v>2620</v>
      </c>
      <c r="B201" s="1" t="s">
        <v>2621</v>
      </c>
      <c r="C201" s="1">
        <v>25</v>
      </c>
      <c r="D201" s="1">
        <v>2</v>
      </c>
      <c r="E201" s="177" t="s">
        <v>2619</v>
      </c>
      <c r="F201" s="1">
        <v>25</v>
      </c>
      <c r="G201" s="1">
        <v>3</v>
      </c>
      <c r="H201" s="1">
        <v>75</v>
      </c>
      <c r="I201" s="178">
        <f t="shared" si="3"/>
        <v>1975.3002136752136</v>
      </c>
      <c r="J201" s="179">
        <v>-8.74</v>
      </c>
      <c r="K201" s="179">
        <v>370</v>
      </c>
      <c r="L201" s="60" t="s">
        <v>2203</v>
      </c>
    </row>
    <row r="202" spans="1:12" x14ac:dyDescent="0.3">
      <c r="A202" s="1" t="s">
        <v>2622</v>
      </c>
      <c r="B202" s="1" t="s">
        <v>2623</v>
      </c>
      <c r="C202" s="1">
        <v>5</v>
      </c>
      <c r="D202" s="1">
        <v>4</v>
      </c>
      <c r="E202" s="177" t="s">
        <v>2619</v>
      </c>
      <c r="F202" s="1">
        <v>5</v>
      </c>
      <c r="G202" s="1">
        <v>5</v>
      </c>
      <c r="H202" s="1">
        <v>75</v>
      </c>
      <c r="I202" s="178">
        <f t="shared" si="3"/>
        <v>1975.3985042735044</v>
      </c>
      <c r="J202" s="179">
        <v>-8.06</v>
      </c>
      <c r="K202" s="179">
        <v>370</v>
      </c>
      <c r="L202" s="60" t="s">
        <v>2203</v>
      </c>
    </row>
    <row r="203" spans="1:12" x14ac:dyDescent="0.3">
      <c r="A203" s="1" t="s">
        <v>2624</v>
      </c>
      <c r="B203" s="1" t="s">
        <v>2625</v>
      </c>
      <c r="C203" s="1">
        <v>5</v>
      </c>
      <c r="D203" s="1">
        <v>5</v>
      </c>
      <c r="E203" s="177" t="s">
        <v>2619</v>
      </c>
      <c r="F203" s="1">
        <v>25</v>
      </c>
      <c r="G203" s="1">
        <v>5</v>
      </c>
      <c r="H203" s="1">
        <v>75</v>
      </c>
      <c r="I203" s="178">
        <f t="shared" si="3"/>
        <v>1975.4540598290598</v>
      </c>
      <c r="J203" s="179">
        <v>-8.3000000000000007</v>
      </c>
      <c r="K203" s="179">
        <v>370</v>
      </c>
      <c r="L203" s="60" t="s">
        <v>2212</v>
      </c>
    </row>
    <row r="204" spans="1:12" x14ac:dyDescent="0.3">
      <c r="A204" s="1" t="s">
        <v>2626</v>
      </c>
      <c r="B204" s="1" t="s">
        <v>2627</v>
      </c>
      <c r="C204" s="1">
        <v>4</v>
      </c>
      <c r="D204" s="1">
        <v>11</v>
      </c>
      <c r="E204" s="177" t="s">
        <v>2619</v>
      </c>
      <c r="F204" s="1">
        <v>25</v>
      </c>
      <c r="G204" s="1">
        <v>11</v>
      </c>
      <c r="H204" s="1">
        <v>75</v>
      </c>
      <c r="I204" s="178">
        <f t="shared" si="3"/>
        <v>1975.9155982905982</v>
      </c>
      <c r="J204" s="179">
        <v>-8.33</v>
      </c>
      <c r="K204" s="179">
        <v>369</v>
      </c>
      <c r="L204" s="60" t="s">
        <v>2212</v>
      </c>
    </row>
    <row r="205" spans="1:12" x14ac:dyDescent="0.3">
      <c r="A205" s="1" t="s">
        <v>2628</v>
      </c>
      <c r="B205" s="1" t="s">
        <v>2629</v>
      </c>
      <c r="C205" s="1">
        <v>25</v>
      </c>
      <c r="D205" s="1">
        <v>11</v>
      </c>
      <c r="E205" s="177" t="s">
        <v>2619</v>
      </c>
      <c r="F205" s="1">
        <v>15</v>
      </c>
      <c r="G205" s="1">
        <v>12</v>
      </c>
      <c r="H205" s="1">
        <v>75</v>
      </c>
      <c r="I205" s="178">
        <f t="shared" si="3"/>
        <v>1975.9647435897436</v>
      </c>
      <c r="J205" s="179">
        <v>-9.57</v>
      </c>
      <c r="K205" s="179">
        <v>374</v>
      </c>
      <c r="L205" s="60" t="s">
        <v>2243</v>
      </c>
    </row>
    <row r="206" spans="1:12" x14ac:dyDescent="0.3">
      <c r="A206" s="1" t="s">
        <v>2630</v>
      </c>
      <c r="B206" s="1" t="s">
        <v>2631</v>
      </c>
      <c r="C206" s="1">
        <v>25</v>
      </c>
      <c r="D206" s="1">
        <v>1</v>
      </c>
      <c r="E206" s="177" t="s">
        <v>2632</v>
      </c>
      <c r="F206" s="1">
        <v>5</v>
      </c>
      <c r="G206" s="1">
        <v>2</v>
      </c>
      <c r="H206" s="1">
        <v>76</v>
      </c>
      <c r="I206" s="178">
        <f t="shared" si="3"/>
        <v>1976.1677350427351</v>
      </c>
      <c r="J206" s="179">
        <v>-8.33</v>
      </c>
      <c r="K206" s="179">
        <v>362</v>
      </c>
      <c r="L206" s="60" t="s">
        <v>2248</v>
      </c>
    </row>
    <row r="207" spans="1:12" x14ac:dyDescent="0.3">
      <c r="A207" s="1" t="s">
        <v>2633</v>
      </c>
      <c r="B207" s="1" t="s">
        <v>2634</v>
      </c>
      <c r="C207" s="1">
        <v>5</v>
      </c>
      <c r="D207" s="1">
        <v>3</v>
      </c>
      <c r="E207" s="177" t="s">
        <v>2632</v>
      </c>
      <c r="F207" s="1">
        <v>15</v>
      </c>
      <c r="G207" s="1">
        <v>3</v>
      </c>
      <c r="H207" s="1">
        <v>76</v>
      </c>
      <c r="I207" s="178">
        <f t="shared" si="3"/>
        <v>1976.272435897436</v>
      </c>
      <c r="J207" s="179">
        <v>-9.3000000000000007</v>
      </c>
      <c r="K207" s="179">
        <v>356</v>
      </c>
      <c r="L207" s="60" t="s">
        <v>2212</v>
      </c>
    </row>
    <row r="208" spans="1:12" x14ac:dyDescent="0.3">
      <c r="A208" s="1" t="s">
        <v>2635</v>
      </c>
      <c r="B208" s="1" t="s">
        <v>2636</v>
      </c>
      <c r="C208" s="1">
        <v>16</v>
      </c>
      <c r="D208" s="1">
        <v>3</v>
      </c>
      <c r="E208" s="177" t="s">
        <v>2632</v>
      </c>
      <c r="F208" s="1">
        <v>25</v>
      </c>
      <c r="G208" s="1">
        <v>3</v>
      </c>
      <c r="H208" s="1">
        <v>76</v>
      </c>
      <c r="I208" s="178">
        <f t="shared" si="3"/>
        <v>1976.3002136752136</v>
      </c>
      <c r="J208" s="179">
        <v>-9.8800000000000008</v>
      </c>
      <c r="K208" s="179">
        <v>354</v>
      </c>
      <c r="L208" s="60" t="s">
        <v>2248</v>
      </c>
    </row>
    <row r="209" spans="1:12" x14ac:dyDescent="0.3">
      <c r="A209" s="1" t="s">
        <v>2637</v>
      </c>
      <c r="B209" s="1" t="s">
        <v>2638</v>
      </c>
      <c r="C209" s="1">
        <v>15</v>
      </c>
      <c r="D209" s="1">
        <v>4</v>
      </c>
      <c r="E209" s="177" t="s">
        <v>2632</v>
      </c>
      <c r="F209" s="1">
        <v>25</v>
      </c>
      <c r="G209" s="1">
        <v>4</v>
      </c>
      <c r="H209" s="1">
        <v>76</v>
      </c>
      <c r="I209" s="178">
        <f t="shared" si="3"/>
        <v>1976.3771367521367</v>
      </c>
      <c r="J209" s="179">
        <v>-9.7200000000000006</v>
      </c>
      <c r="K209" s="179">
        <v>340</v>
      </c>
      <c r="L209" s="60" t="s">
        <v>2243</v>
      </c>
    </row>
    <row r="210" spans="1:12" x14ac:dyDescent="0.3">
      <c r="A210" s="1" t="s">
        <v>2639</v>
      </c>
      <c r="B210" s="1" t="s">
        <v>2640</v>
      </c>
      <c r="C210" s="1">
        <v>16</v>
      </c>
      <c r="D210" s="1">
        <v>5</v>
      </c>
      <c r="E210" s="177" t="s">
        <v>2632</v>
      </c>
      <c r="F210" s="1">
        <v>25</v>
      </c>
      <c r="G210" s="1">
        <v>5</v>
      </c>
      <c r="H210" s="1">
        <v>76</v>
      </c>
      <c r="I210" s="178">
        <f t="shared" si="3"/>
        <v>1976.4540598290598</v>
      </c>
      <c r="J210" s="179">
        <v>-9.5299999999999994</v>
      </c>
      <c r="K210" s="179">
        <v>356</v>
      </c>
      <c r="L210" s="60" t="s">
        <v>2219</v>
      </c>
    </row>
    <row r="211" spans="1:12" x14ac:dyDescent="0.3">
      <c r="A211" s="1" t="s">
        <v>2641</v>
      </c>
      <c r="B211" s="1" t="s">
        <v>2642</v>
      </c>
      <c r="C211" s="1">
        <v>25</v>
      </c>
      <c r="D211" s="1">
        <v>5</v>
      </c>
      <c r="E211" s="177" t="s">
        <v>2632</v>
      </c>
      <c r="F211" s="1">
        <v>6</v>
      </c>
      <c r="G211" s="1">
        <v>6</v>
      </c>
      <c r="H211" s="1">
        <v>76</v>
      </c>
      <c r="I211" s="178">
        <f t="shared" si="3"/>
        <v>1976.4782051282052</v>
      </c>
      <c r="J211" s="179">
        <v>-10.17</v>
      </c>
      <c r="K211" s="179">
        <v>341</v>
      </c>
      <c r="L211" s="60" t="s">
        <v>2235</v>
      </c>
    </row>
    <row r="212" spans="1:12" x14ac:dyDescent="0.3">
      <c r="A212" s="1" t="s">
        <v>2643</v>
      </c>
      <c r="B212" s="1" t="s">
        <v>2644</v>
      </c>
      <c r="C212" s="1">
        <v>6</v>
      </c>
      <c r="D212" s="1">
        <v>6</v>
      </c>
      <c r="E212" s="177" t="s">
        <v>2632</v>
      </c>
      <c r="F212" s="1">
        <v>17</v>
      </c>
      <c r="G212" s="1">
        <v>6</v>
      </c>
      <c r="H212" s="1">
        <v>76</v>
      </c>
      <c r="I212" s="178">
        <f t="shared" si="3"/>
        <v>1976.5087606837608</v>
      </c>
      <c r="J212" s="179">
        <v>-9.26</v>
      </c>
      <c r="K212" s="179">
        <v>341</v>
      </c>
      <c r="L212" s="60" t="s">
        <v>2219</v>
      </c>
    </row>
    <row r="213" spans="1:12" x14ac:dyDescent="0.3">
      <c r="A213" s="1" t="s">
        <v>2645</v>
      </c>
      <c r="B213" s="1" t="s">
        <v>2646</v>
      </c>
      <c r="C213" s="1">
        <v>5</v>
      </c>
      <c r="D213" s="1">
        <v>7</v>
      </c>
      <c r="E213" s="177" t="s">
        <v>2632</v>
      </c>
      <c r="F213" s="1">
        <v>16</v>
      </c>
      <c r="G213" s="1">
        <v>7</v>
      </c>
      <c r="H213" s="1">
        <v>76</v>
      </c>
      <c r="I213" s="178">
        <f t="shared" si="3"/>
        <v>1976.5829059829059</v>
      </c>
      <c r="J213" s="179">
        <v>-9.44</v>
      </c>
      <c r="K213" s="179">
        <v>365</v>
      </c>
      <c r="L213" s="60" t="s">
        <v>2203</v>
      </c>
    </row>
    <row r="214" spans="1:12" x14ac:dyDescent="0.3">
      <c r="A214" s="1" t="s">
        <v>2647</v>
      </c>
      <c r="B214" s="1" t="s">
        <v>2648</v>
      </c>
      <c r="C214" s="1">
        <v>16</v>
      </c>
      <c r="D214" s="1">
        <v>7</v>
      </c>
      <c r="E214" s="177" t="s">
        <v>2632</v>
      </c>
      <c r="F214" s="1">
        <v>27</v>
      </c>
      <c r="G214" s="1">
        <v>7</v>
      </c>
      <c r="H214" s="1">
        <v>76</v>
      </c>
      <c r="I214" s="178">
        <f t="shared" si="3"/>
        <v>1976.6134615384615</v>
      </c>
      <c r="J214" s="179">
        <v>-8.84</v>
      </c>
      <c r="K214" s="179">
        <v>372</v>
      </c>
      <c r="L214" s="60" t="s">
        <v>2248</v>
      </c>
    </row>
    <row r="215" spans="1:12" x14ac:dyDescent="0.3">
      <c r="A215" s="1" t="s">
        <v>2649</v>
      </c>
      <c r="B215" s="1" t="s">
        <v>2650</v>
      </c>
      <c r="C215" s="1">
        <v>27</v>
      </c>
      <c r="D215" s="1">
        <v>7</v>
      </c>
      <c r="E215" s="177" t="s">
        <v>2632</v>
      </c>
      <c r="F215" s="1">
        <v>5</v>
      </c>
      <c r="G215" s="1">
        <v>8</v>
      </c>
      <c r="H215" s="1">
        <v>76</v>
      </c>
      <c r="I215" s="178">
        <f t="shared" si="3"/>
        <v>1976.6292735042734</v>
      </c>
      <c r="J215" s="179">
        <v>-8.42</v>
      </c>
      <c r="K215" s="179">
        <v>346</v>
      </c>
      <c r="L215" s="60" t="s">
        <v>2243</v>
      </c>
    </row>
    <row r="216" spans="1:12" x14ac:dyDescent="0.3">
      <c r="A216" s="1" t="s">
        <v>2651</v>
      </c>
      <c r="B216" s="1" t="s">
        <v>2652</v>
      </c>
      <c r="C216" s="1">
        <v>15</v>
      </c>
      <c r="D216" s="1">
        <v>8</v>
      </c>
      <c r="E216" s="177" t="s">
        <v>2632</v>
      </c>
      <c r="F216" s="1">
        <v>25</v>
      </c>
      <c r="G216" s="1">
        <v>8</v>
      </c>
      <c r="H216" s="1">
        <v>76</v>
      </c>
      <c r="I216" s="178">
        <f t="shared" si="3"/>
        <v>1976.6848290598289</v>
      </c>
      <c r="J216" s="179">
        <v>-7.68</v>
      </c>
      <c r="K216" s="179">
        <v>343</v>
      </c>
      <c r="L216" s="60" t="s">
        <v>2212</v>
      </c>
    </row>
    <row r="217" spans="1:12" x14ac:dyDescent="0.3">
      <c r="A217" s="1" t="s">
        <v>2653</v>
      </c>
      <c r="B217" s="1" t="s">
        <v>2654</v>
      </c>
      <c r="C217" s="1">
        <v>5</v>
      </c>
      <c r="D217" s="1">
        <v>9</v>
      </c>
      <c r="E217" s="177" t="s">
        <v>2632</v>
      </c>
      <c r="F217" s="1">
        <v>15</v>
      </c>
      <c r="G217" s="1">
        <v>9</v>
      </c>
      <c r="H217" s="1">
        <v>76</v>
      </c>
      <c r="I217" s="178">
        <f t="shared" si="3"/>
        <v>1976.7339743589744</v>
      </c>
      <c r="J217" s="179">
        <v>-8.06</v>
      </c>
      <c r="K217" s="179">
        <v>343</v>
      </c>
      <c r="L217" s="60" t="s">
        <v>2248</v>
      </c>
    </row>
    <row r="218" spans="1:12" x14ac:dyDescent="0.3">
      <c r="A218" s="1" t="s">
        <v>2655</v>
      </c>
      <c r="B218" s="1" t="s">
        <v>2656</v>
      </c>
      <c r="C218" s="1">
        <v>15</v>
      </c>
      <c r="D218" s="1">
        <v>9</v>
      </c>
      <c r="E218" s="177" t="s">
        <v>2632</v>
      </c>
      <c r="F218" s="1">
        <v>25</v>
      </c>
      <c r="G218" s="1">
        <v>9</v>
      </c>
      <c r="H218" s="1">
        <v>76</v>
      </c>
      <c r="I218" s="178">
        <f t="shared" si="3"/>
        <v>1976.761752136752</v>
      </c>
      <c r="J218" s="179">
        <v>-7.94</v>
      </c>
      <c r="K218" s="179">
        <v>365</v>
      </c>
      <c r="L218" s="60" t="s">
        <v>2212</v>
      </c>
    </row>
    <row r="219" spans="1:12" x14ac:dyDescent="0.3">
      <c r="A219" s="1" t="s">
        <v>2657</v>
      </c>
      <c r="B219" s="1" t="s">
        <v>2658</v>
      </c>
      <c r="C219" s="1">
        <v>5</v>
      </c>
      <c r="D219" s="1">
        <v>11</v>
      </c>
      <c r="E219" s="177" t="s">
        <v>2632</v>
      </c>
      <c r="F219" s="1">
        <v>16</v>
      </c>
      <c r="G219" s="1">
        <v>11</v>
      </c>
      <c r="H219" s="1">
        <v>76</v>
      </c>
      <c r="I219" s="178">
        <f t="shared" si="3"/>
        <v>1976.8905982905983</v>
      </c>
      <c r="J219" s="179">
        <v>-8.5399999999999991</v>
      </c>
      <c r="K219" s="179">
        <v>361</v>
      </c>
      <c r="L219" s="60" t="s">
        <v>2243</v>
      </c>
    </row>
    <row r="220" spans="1:12" x14ac:dyDescent="0.3">
      <c r="A220" s="1" t="s">
        <v>2659</v>
      </c>
      <c r="B220" s="1" t="s">
        <v>2660</v>
      </c>
      <c r="C220" s="1">
        <v>16</v>
      </c>
      <c r="D220" s="1">
        <v>11</v>
      </c>
      <c r="E220" s="177" t="s">
        <v>2632</v>
      </c>
      <c r="F220" s="1">
        <v>25</v>
      </c>
      <c r="G220" s="1">
        <v>11</v>
      </c>
      <c r="H220" s="1">
        <v>76</v>
      </c>
      <c r="I220" s="178">
        <f t="shared" si="3"/>
        <v>1976.9155982905982</v>
      </c>
      <c r="J220" s="179">
        <v>-8.6</v>
      </c>
      <c r="K220" s="179">
        <v>337</v>
      </c>
      <c r="L220" s="60" t="s">
        <v>2243</v>
      </c>
    </row>
    <row r="221" spans="1:12" x14ac:dyDescent="0.3">
      <c r="A221" s="1" t="s">
        <v>2661</v>
      </c>
      <c r="B221" s="1" t="s">
        <v>2662</v>
      </c>
      <c r="C221" s="1">
        <v>5</v>
      </c>
      <c r="D221" s="1">
        <v>12</v>
      </c>
      <c r="E221" s="177" t="s">
        <v>2632</v>
      </c>
      <c r="F221" s="1">
        <v>15</v>
      </c>
      <c r="G221" s="1">
        <v>12</v>
      </c>
      <c r="H221" s="1">
        <v>76</v>
      </c>
      <c r="I221" s="178">
        <f t="shared" si="3"/>
        <v>1976.9647435897436</v>
      </c>
      <c r="J221" s="179">
        <v>-8.9</v>
      </c>
      <c r="K221" s="179">
        <v>331</v>
      </c>
      <c r="L221" s="60" t="s">
        <v>2243</v>
      </c>
    </row>
    <row r="222" spans="1:12" x14ac:dyDescent="0.3">
      <c r="A222" s="1" t="s">
        <v>2663</v>
      </c>
      <c r="B222" s="1" t="s">
        <v>2664</v>
      </c>
      <c r="C222" s="1">
        <v>15</v>
      </c>
      <c r="D222" s="1">
        <v>12</v>
      </c>
      <c r="E222" s="177" t="s">
        <v>2632</v>
      </c>
      <c r="F222" s="1">
        <v>25</v>
      </c>
      <c r="G222" s="1">
        <v>12</v>
      </c>
      <c r="H222" s="1">
        <v>76</v>
      </c>
      <c r="I222" s="178">
        <f t="shared" si="3"/>
        <v>1976.9925213675212</v>
      </c>
      <c r="J222" s="179">
        <v>-8.52</v>
      </c>
      <c r="K222" s="179">
        <v>331</v>
      </c>
      <c r="L222" s="60" t="s">
        <v>2212</v>
      </c>
    </row>
    <row r="223" spans="1:12" x14ac:dyDescent="0.3">
      <c r="A223" s="1" t="s">
        <v>2665</v>
      </c>
      <c r="B223" s="1" t="s">
        <v>2666</v>
      </c>
      <c r="C223" s="1">
        <v>6</v>
      </c>
      <c r="D223" s="1">
        <v>1</v>
      </c>
      <c r="E223" s="177" t="s">
        <v>2667</v>
      </c>
      <c r="F223" s="1">
        <v>15</v>
      </c>
      <c r="G223" s="1">
        <v>1</v>
      </c>
      <c r="H223" s="1">
        <v>77</v>
      </c>
      <c r="I223" s="178">
        <f t="shared" si="3"/>
        <v>1977.1185897435898</v>
      </c>
      <c r="J223" s="179">
        <v>-8.52</v>
      </c>
      <c r="K223" s="179">
        <v>337</v>
      </c>
      <c r="L223" s="60" t="s">
        <v>2212</v>
      </c>
    </row>
    <row r="224" spans="1:12" x14ac:dyDescent="0.3">
      <c r="A224" s="1" t="s">
        <v>2668</v>
      </c>
      <c r="B224" s="1" t="s">
        <v>2669</v>
      </c>
      <c r="C224" s="1">
        <v>15</v>
      </c>
      <c r="D224" s="1">
        <v>1</v>
      </c>
      <c r="E224" s="177" t="s">
        <v>2667</v>
      </c>
      <c r="F224" s="1">
        <v>26</v>
      </c>
      <c r="G224" s="1">
        <v>1</v>
      </c>
      <c r="H224" s="1">
        <v>77</v>
      </c>
      <c r="I224" s="178">
        <f t="shared" si="3"/>
        <v>1977.1491452991454</v>
      </c>
      <c r="J224" s="179">
        <v>-8.86</v>
      </c>
      <c r="K224" s="179">
        <v>339</v>
      </c>
      <c r="L224" s="60" t="s">
        <v>2235</v>
      </c>
    </row>
    <row r="225" spans="1:12" x14ac:dyDescent="0.3">
      <c r="A225" s="1" t="s">
        <v>2670</v>
      </c>
      <c r="B225" s="1" t="s">
        <v>2671</v>
      </c>
      <c r="C225" s="1">
        <v>5</v>
      </c>
      <c r="D225" s="1">
        <v>2</v>
      </c>
      <c r="E225" s="177" t="s">
        <v>2667</v>
      </c>
      <c r="F225" s="1">
        <v>15</v>
      </c>
      <c r="G225" s="1">
        <v>2</v>
      </c>
      <c r="H225" s="1">
        <v>77</v>
      </c>
      <c r="I225" s="178">
        <f t="shared" si="3"/>
        <v>1977.1955128205129</v>
      </c>
      <c r="J225" s="179">
        <v>-8.8000000000000007</v>
      </c>
      <c r="K225" s="179">
        <v>342</v>
      </c>
      <c r="L225" s="60" t="s">
        <v>2243</v>
      </c>
    </row>
    <row r="226" spans="1:12" x14ac:dyDescent="0.3">
      <c r="A226" s="1" t="s">
        <v>2672</v>
      </c>
      <c r="B226" s="1" t="s">
        <v>2673</v>
      </c>
      <c r="C226" s="1">
        <v>15</v>
      </c>
      <c r="D226" s="1">
        <v>2</v>
      </c>
      <c r="E226" s="177" t="s">
        <v>2667</v>
      </c>
      <c r="F226" s="1">
        <v>25</v>
      </c>
      <c r="G226" s="1">
        <v>2</v>
      </c>
      <c r="H226" s="1">
        <v>77</v>
      </c>
      <c r="I226" s="178">
        <f t="shared" si="3"/>
        <v>1977.2232905982905</v>
      </c>
      <c r="J226" s="179">
        <v>-8.68</v>
      </c>
      <c r="K226" s="179">
        <v>338</v>
      </c>
      <c r="L226" s="60" t="s">
        <v>2243</v>
      </c>
    </row>
    <row r="227" spans="1:12" x14ac:dyDescent="0.3">
      <c r="A227" s="1" t="s">
        <v>2674</v>
      </c>
      <c r="B227" s="1" t="s">
        <v>2675</v>
      </c>
      <c r="C227" s="1">
        <v>5</v>
      </c>
      <c r="D227" s="1">
        <v>3</v>
      </c>
      <c r="E227" s="177" t="s">
        <v>2667</v>
      </c>
      <c r="F227" s="1">
        <v>15</v>
      </c>
      <c r="G227" s="1">
        <v>3</v>
      </c>
      <c r="H227" s="1">
        <v>77</v>
      </c>
      <c r="I227" s="178">
        <f t="shared" si="3"/>
        <v>1977.272435897436</v>
      </c>
      <c r="J227" s="179">
        <v>-8.52</v>
      </c>
      <c r="K227" s="179">
        <v>340</v>
      </c>
      <c r="L227" s="60" t="s">
        <v>2243</v>
      </c>
    </row>
    <row r="228" spans="1:12" x14ac:dyDescent="0.3">
      <c r="A228" s="1" t="s">
        <v>2676</v>
      </c>
      <c r="B228" s="1" t="s">
        <v>2677</v>
      </c>
      <c r="C228" s="1">
        <v>18</v>
      </c>
      <c r="D228" s="1">
        <v>3</v>
      </c>
      <c r="E228" s="177" t="s">
        <v>2667</v>
      </c>
      <c r="F228" s="1">
        <v>26</v>
      </c>
      <c r="G228" s="1">
        <v>3</v>
      </c>
      <c r="H228" s="1">
        <v>77</v>
      </c>
      <c r="I228" s="178">
        <f t="shared" si="3"/>
        <v>1977.3029914529916</v>
      </c>
      <c r="J228" s="179">
        <v>-8.58</v>
      </c>
      <c r="K228" s="179">
        <v>347</v>
      </c>
      <c r="L228" s="60" t="s">
        <v>2243</v>
      </c>
    </row>
    <row r="229" spans="1:12" x14ac:dyDescent="0.3">
      <c r="A229" s="1" t="s">
        <v>2678</v>
      </c>
      <c r="B229" s="1" t="s">
        <v>2679</v>
      </c>
      <c r="C229" s="1">
        <v>26</v>
      </c>
      <c r="D229" s="1">
        <v>3</v>
      </c>
      <c r="E229" s="177" t="s">
        <v>2667</v>
      </c>
      <c r="F229" s="1">
        <v>15</v>
      </c>
      <c r="G229" s="1">
        <v>4</v>
      </c>
      <c r="H229" s="1">
        <v>77</v>
      </c>
      <c r="I229" s="178">
        <f t="shared" si="3"/>
        <v>1977.3493589743591</v>
      </c>
      <c r="J229" s="179">
        <v>-8.69</v>
      </c>
      <c r="K229" s="179">
        <v>327</v>
      </c>
      <c r="L229" s="60" t="s">
        <v>2243</v>
      </c>
    </row>
    <row r="230" spans="1:12" x14ac:dyDescent="0.3">
      <c r="A230" s="1" t="s">
        <v>2680</v>
      </c>
      <c r="B230" s="1" t="s">
        <v>2681</v>
      </c>
      <c r="C230" s="1">
        <v>15</v>
      </c>
      <c r="D230" s="1">
        <v>4</v>
      </c>
      <c r="E230" s="177" t="s">
        <v>2667</v>
      </c>
      <c r="F230" s="1">
        <v>7</v>
      </c>
      <c r="G230" s="1">
        <v>5</v>
      </c>
      <c r="H230" s="1">
        <v>77</v>
      </c>
      <c r="I230" s="178">
        <f t="shared" si="3"/>
        <v>1977.4040598290599</v>
      </c>
      <c r="J230" s="179">
        <v>-8.58</v>
      </c>
      <c r="K230" s="179">
        <v>327</v>
      </c>
      <c r="L230" s="60" t="s">
        <v>2243</v>
      </c>
    </row>
    <row r="231" spans="1:12" x14ac:dyDescent="0.3">
      <c r="A231" s="1" t="s">
        <v>2682</v>
      </c>
      <c r="B231" s="1" t="s">
        <v>2683</v>
      </c>
      <c r="C231" s="1">
        <v>7</v>
      </c>
      <c r="D231" s="1">
        <v>5</v>
      </c>
      <c r="E231" s="177" t="s">
        <v>2667</v>
      </c>
      <c r="F231" s="1">
        <v>15</v>
      </c>
      <c r="G231" s="1">
        <v>5</v>
      </c>
      <c r="H231" s="1">
        <v>77</v>
      </c>
      <c r="I231" s="178">
        <f t="shared" si="3"/>
        <v>1977.4262820512822</v>
      </c>
      <c r="J231" s="179">
        <v>-8.61</v>
      </c>
      <c r="K231" s="179">
        <v>340</v>
      </c>
      <c r="L231" s="60" t="s">
        <v>2243</v>
      </c>
    </row>
    <row r="232" spans="1:12" x14ac:dyDescent="0.3">
      <c r="A232" s="1" t="s">
        <v>2684</v>
      </c>
      <c r="B232" s="1" t="s">
        <v>2685</v>
      </c>
      <c r="C232" s="1">
        <v>25</v>
      </c>
      <c r="D232" s="1">
        <v>5</v>
      </c>
      <c r="E232" s="177" t="s">
        <v>2667</v>
      </c>
      <c r="F232" s="1">
        <v>5</v>
      </c>
      <c r="G232" s="1">
        <v>6</v>
      </c>
      <c r="H232" s="1">
        <v>77</v>
      </c>
      <c r="I232" s="178">
        <f t="shared" si="3"/>
        <v>1977.4754273504275</v>
      </c>
      <c r="J232" s="179">
        <v>-8.0299999999999994</v>
      </c>
      <c r="K232" s="179">
        <v>347</v>
      </c>
      <c r="L232" s="60" t="s">
        <v>2243</v>
      </c>
    </row>
    <row r="233" spans="1:12" x14ac:dyDescent="0.3">
      <c r="A233" s="1" t="s">
        <v>2686</v>
      </c>
      <c r="B233" s="1" t="s">
        <v>2687</v>
      </c>
      <c r="C233" s="1">
        <v>5</v>
      </c>
      <c r="D233" s="1">
        <v>6</v>
      </c>
      <c r="E233" s="177" t="s">
        <v>2667</v>
      </c>
      <c r="F233" s="1">
        <v>15</v>
      </c>
      <c r="G233" s="1">
        <v>6</v>
      </c>
      <c r="H233" s="1">
        <v>77</v>
      </c>
      <c r="I233" s="178">
        <f t="shared" si="3"/>
        <v>1977.5032051282053</v>
      </c>
      <c r="J233" s="179">
        <v>-8.48</v>
      </c>
      <c r="K233" s="179">
        <v>340</v>
      </c>
      <c r="L233" s="60" t="s">
        <v>2235</v>
      </c>
    </row>
    <row r="234" spans="1:12" x14ac:dyDescent="0.3">
      <c r="A234" s="1" t="s">
        <v>2688</v>
      </c>
      <c r="B234" s="1" t="s">
        <v>2689</v>
      </c>
      <c r="C234" s="1">
        <v>15</v>
      </c>
      <c r="D234" s="1">
        <v>6</v>
      </c>
      <c r="E234" s="177" t="s">
        <v>2667</v>
      </c>
      <c r="F234" s="1">
        <v>26</v>
      </c>
      <c r="G234" s="1">
        <v>6</v>
      </c>
      <c r="H234" s="1">
        <v>77</v>
      </c>
      <c r="I234" s="178">
        <f t="shared" si="3"/>
        <v>1977.5337606837609</v>
      </c>
      <c r="J234" s="179">
        <v>-8.15</v>
      </c>
      <c r="K234" s="179">
        <v>337</v>
      </c>
      <c r="L234" s="60" t="s">
        <v>2212</v>
      </c>
    </row>
    <row r="235" spans="1:12" x14ac:dyDescent="0.3">
      <c r="A235" s="1" t="s">
        <v>2690</v>
      </c>
      <c r="B235" s="1" t="s">
        <v>2691</v>
      </c>
      <c r="C235" s="1">
        <v>6</v>
      </c>
      <c r="D235" s="1">
        <v>7</v>
      </c>
      <c r="E235" s="177" t="s">
        <v>2667</v>
      </c>
      <c r="F235" s="1">
        <v>26</v>
      </c>
      <c r="G235" s="1">
        <v>7</v>
      </c>
      <c r="H235" s="1">
        <v>77</v>
      </c>
      <c r="I235" s="178">
        <f t="shared" si="3"/>
        <v>1977.6106837606837</v>
      </c>
      <c r="J235" s="179">
        <v>-8.5299999999999994</v>
      </c>
      <c r="K235" s="179">
        <v>335</v>
      </c>
      <c r="L235" s="60" t="s">
        <v>2203</v>
      </c>
    </row>
    <row r="236" spans="1:12" x14ac:dyDescent="0.3">
      <c r="A236" s="1" t="s">
        <v>2692</v>
      </c>
      <c r="B236" s="1" t="s">
        <v>2693</v>
      </c>
      <c r="C236" s="1">
        <v>26</v>
      </c>
      <c r="D236" s="1">
        <v>7</v>
      </c>
      <c r="E236" s="177" t="s">
        <v>2667</v>
      </c>
      <c r="F236" s="1">
        <v>15</v>
      </c>
      <c r="G236" s="1">
        <v>8</v>
      </c>
      <c r="H236" s="1">
        <v>77</v>
      </c>
      <c r="I236" s="178">
        <f t="shared" si="3"/>
        <v>1977.6570512820513</v>
      </c>
      <c r="J236" s="179">
        <v>-8.34</v>
      </c>
      <c r="K236" s="179">
        <v>340</v>
      </c>
      <c r="L236" s="60" t="s">
        <v>2212</v>
      </c>
    </row>
    <row r="237" spans="1:12" x14ac:dyDescent="0.3">
      <c r="A237" s="1" t="s">
        <v>2694</v>
      </c>
      <c r="B237" s="1" t="s">
        <v>2695</v>
      </c>
      <c r="C237" s="1">
        <v>15</v>
      </c>
      <c r="D237" s="1">
        <v>8</v>
      </c>
      <c r="E237" s="177" t="s">
        <v>2667</v>
      </c>
      <c r="F237" s="1">
        <v>25</v>
      </c>
      <c r="G237" s="1">
        <v>8</v>
      </c>
      <c r="H237" s="1">
        <v>77</v>
      </c>
      <c r="I237" s="178">
        <f t="shared" si="3"/>
        <v>1977.6848290598289</v>
      </c>
      <c r="J237" s="179">
        <v>-8.3800000000000008</v>
      </c>
      <c r="K237" s="179">
        <v>331</v>
      </c>
      <c r="L237" s="60" t="s">
        <v>2212</v>
      </c>
    </row>
    <row r="238" spans="1:12" x14ac:dyDescent="0.3">
      <c r="A238" s="1" t="s">
        <v>2696</v>
      </c>
      <c r="B238" s="1" t="s">
        <v>2697</v>
      </c>
      <c r="C238" s="1">
        <v>25</v>
      </c>
      <c r="D238" s="1">
        <v>8</v>
      </c>
      <c r="E238" s="177" t="s">
        <v>2667</v>
      </c>
      <c r="F238" s="1">
        <v>5</v>
      </c>
      <c r="G238" s="1">
        <v>9</v>
      </c>
      <c r="H238" s="1">
        <v>77</v>
      </c>
      <c r="I238" s="178">
        <f t="shared" si="3"/>
        <v>1977.7061965811965</v>
      </c>
      <c r="J238" s="179">
        <v>-7.88</v>
      </c>
      <c r="K238" s="179">
        <v>335</v>
      </c>
      <c r="L238" s="60" t="s">
        <v>2243</v>
      </c>
    </row>
    <row r="239" spans="1:12" x14ac:dyDescent="0.3">
      <c r="A239" s="1" t="s">
        <v>2698</v>
      </c>
      <c r="B239" s="1" t="s">
        <v>2699</v>
      </c>
      <c r="C239" s="1">
        <v>15</v>
      </c>
      <c r="D239" s="1">
        <v>10</v>
      </c>
      <c r="E239" s="177" t="s">
        <v>2667</v>
      </c>
      <c r="F239" s="1">
        <v>26</v>
      </c>
      <c r="G239" s="1">
        <v>10</v>
      </c>
      <c r="H239" s="1">
        <v>77</v>
      </c>
      <c r="I239" s="178">
        <f t="shared" si="3"/>
        <v>1977.841452991453</v>
      </c>
      <c r="J239" s="179">
        <v>-10.3</v>
      </c>
      <c r="K239" s="179">
        <v>338</v>
      </c>
      <c r="L239" s="60" t="s">
        <v>2243</v>
      </c>
    </row>
    <row r="240" spans="1:12" x14ac:dyDescent="0.3">
      <c r="A240" s="1" t="s">
        <v>2700</v>
      </c>
      <c r="B240" s="1" t="s">
        <v>2701</v>
      </c>
      <c r="C240" s="1">
        <v>26</v>
      </c>
      <c r="D240" s="1">
        <v>10</v>
      </c>
      <c r="E240" s="177" t="s">
        <v>2667</v>
      </c>
      <c r="F240" s="1">
        <v>5</v>
      </c>
      <c r="G240" s="1">
        <v>11</v>
      </c>
      <c r="H240" s="1">
        <v>77</v>
      </c>
      <c r="I240" s="178">
        <f t="shared" si="3"/>
        <v>1977.8600427350427</v>
      </c>
      <c r="J240" s="179">
        <v>-9.42</v>
      </c>
      <c r="K240" s="179">
        <v>325</v>
      </c>
      <c r="L240" s="60" t="s">
        <v>2212</v>
      </c>
    </row>
    <row r="241" spans="1:12" x14ac:dyDescent="0.3">
      <c r="A241" s="1" t="s">
        <v>2702</v>
      </c>
      <c r="B241" s="1" t="s">
        <v>2703</v>
      </c>
      <c r="C241" s="1">
        <v>9</v>
      </c>
      <c r="D241" s="1">
        <v>12</v>
      </c>
      <c r="E241" s="177" t="s">
        <v>2667</v>
      </c>
      <c r="F241" s="1">
        <v>15</v>
      </c>
      <c r="G241" s="1">
        <v>12</v>
      </c>
      <c r="H241" s="1">
        <v>77</v>
      </c>
      <c r="I241" s="178">
        <f t="shared" si="3"/>
        <v>1977.9647435897436</v>
      </c>
      <c r="J241" s="179">
        <v>-8.84</v>
      </c>
      <c r="K241" s="179">
        <v>314</v>
      </c>
      <c r="L241" s="60" t="s">
        <v>2203</v>
      </c>
    </row>
    <row r="242" spans="1:12" x14ac:dyDescent="0.3">
      <c r="A242" s="1" t="s">
        <v>2704</v>
      </c>
      <c r="B242" s="1" t="s">
        <v>2705</v>
      </c>
      <c r="C242" s="1">
        <v>15</v>
      </c>
      <c r="D242" s="1">
        <v>12</v>
      </c>
      <c r="E242" s="177" t="s">
        <v>2667</v>
      </c>
      <c r="F242" s="1">
        <v>26</v>
      </c>
      <c r="G242" s="1">
        <v>12</v>
      </c>
      <c r="H242" s="1">
        <v>77</v>
      </c>
      <c r="I242" s="178">
        <f t="shared" si="3"/>
        <v>1977.9952991452992</v>
      </c>
      <c r="J242" s="179">
        <v>-8.15</v>
      </c>
      <c r="K242" s="179">
        <v>315</v>
      </c>
      <c r="L242" s="60" t="s">
        <v>2203</v>
      </c>
    </row>
    <row r="243" spans="1:12" x14ac:dyDescent="0.3">
      <c r="A243" s="1" t="s">
        <v>2706</v>
      </c>
      <c r="B243" s="1" t="s">
        <v>2707</v>
      </c>
      <c r="C243" s="1">
        <v>7</v>
      </c>
      <c r="D243" s="1">
        <v>1</v>
      </c>
      <c r="E243" s="177" t="s">
        <v>2708</v>
      </c>
      <c r="F243" s="1">
        <v>15</v>
      </c>
      <c r="G243" s="1">
        <v>1</v>
      </c>
      <c r="H243" s="1">
        <v>78</v>
      </c>
      <c r="I243" s="178">
        <f t="shared" si="3"/>
        <v>1978.1185897435898</v>
      </c>
      <c r="J243" s="179">
        <v>-8.69</v>
      </c>
      <c r="K243" s="179">
        <v>334</v>
      </c>
      <c r="L243" s="60" t="s">
        <v>2212</v>
      </c>
    </row>
    <row r="244" spans="1:12" x14ac:dyDescent="0.3">
      <c r="A244" s="1" t="s">
        <v>2709</v>
      </c>
      <c r="B244" s="1" t="s">
        <v>2710</v>
      </c>
      <c r="C244" s="1">
        <v>15</v>
      </c>
      <c r="D244" s="1">
        <v>1</v>
      </c>
      <c r="E244" s="177" t="s">
        <v>2708</v>
      </c>
      <c r="F244" s="1">
        <v>25</v>
      </c>
      <c r="G244" s="1">
        <v>1</v>
      </c>
      <c r="H244" s="1">
        <v>78</v>
      </c>
      <c r="I244" s="178">
        <f t="shared" si="3"/>
        <v>1978.1463675213674</v>
      </c>
      <c r="J244" s="179">
        <v>-9.33</v>
      </c>
      <c r="K244" s="179">
        <v>309</v>
      </c>
      <c r="L244" s="60" t="s">
        <v>2235</v>
      </c>
    </row>
    <row r="245" spans="1:12" x14ac:dyDescent="0.3">
      <c r="A245" s="1" t="s">
        <v>2711</v>
      </c>
      <c r="B245" s="1" t="s">
        <v>2712</v>
      </c>
      <c r="C245" s="1">
        <v>25</v>
      </c>
      <c r="D245" s="1">
        <v>1</v>
      </c>
      <c r="E245" s="177" t="s">
        <v>2708</v>
      </c>
      <c r="F245" s="1">
        <v>6</v>
      </c>
      <c r="G245" s="1">
        <v>2</v>
      </c>
      <c r="H245" s="1">
        <v>78</v>
      </c>
      <c r="I245" s="178">
        <f t="shared" si="3"/>
        <v>1978.1705128205128</v>
      </c>
      <c r="J245" s="179">
        <v>-9.06</v>
      </c>
      <c r="K245" s="179">
        <v>327</v>
      </c>
      <c r="L245" s="60" t="s">
        <v>2243</v>
      </c>
    </row>
    <row r="246" spans="1:12" x14ac:dyDescent="0.3">
      <c r="A246" s="1" t="s">
        <v>2713</v>
      </c>
      <c r="B246" s="1" t="s">
        <v>2714</v>
      </c>
      <c r="C246" s="1">
        <v>6</v>
      </c>
      <c r="D246" s="1">
        <v>2</v>
      </c>
      <c r="E246" s="177" t="s">
        <v>2708</v>
      </c>
      <c r="F246" s="1">
        <v>15</v>
      </c>
      <c r="G246" s="1">
        <v>2</v>
      </c>
      <c r="H246" s="1">
        <v>78</v>
      </c>
      <c r="I246" s="178">
        <f t="shared" si="3"/>
        <v>1978.1955128205129</v>
      </c>
      <c r="J246" s="179">
        <v>-9.74</v>
      </c>
      <c r="K246" s="179">
        <v>339</v>
      </c>
      <c r="L246" s="60" t="s">
        <v>2212</v>
      </c>
    </row>
    <row r="247" spans="1:12" x14ac:dyDescent="0.3">
      <c r="A247" s="1" t="s">
        <v>2715</v>
      </c>
      <c r="B247" s="1" t="s">
        <v>2716</v>
      </c>
      <c r="C247" s="1">
        <v>15</v>
      </c>
      <c r="D247" s="1">
        <v>2</v>
      </c>
      <c r="E247" s="177" t="s">
        <v>2708</v>
      </c>
      <c r="F247" s="1">
        <v>26</v>
      </c>
      <c r="G247" s="1">
        <v>2</v>
      </c>
      <c r="H247" s="1">
        <v>78</v>
      </c>
      <c r="I247" s="178">
        <f t="shared" si="3"/>
        <v>1978.2260683760685</v>
      </c>
      <c r="J247" s="179">
        <v>-9.57</v>
      </c>
      <c r="K247" s="179">
        <v>308</v>
      </c>
      <c r="L247" s="60" t="s">
        <v>2212</v>
      </c>
    </row>
    <row r="248" spans="1:12" x14ac:dyDescent="0.3">
      <c r="A248" s="1" t="s">
        <v>2717</v>
      </c>
      <c r="B248" s="1" t="s">
        <v>2718</v>
      </c>
      <c r="C248" s="1">
        <v>26</v>
      </c>
      <c r="D248" s="1">
        <v>2</v>
      </c>
      <c r="E248" s="177" t="s">
        <v>2708</v>
      </c>
      <c r="F248" s="1">
        <v>6</v>
      </c>
      <c r="G248" s="1">
        <v>3</v>
      </c>
      <c r="H248" s="1">
        <v>78</v>
      </c>
      <c r="I248" s="178">
        <f t="shared" si="3"/>
        <v>1978.2474358974359</v>
      </c>
      <c r="J248" s="179">
        <v>-10.11</v>
      </c>
      <c r="K248" s="179">
        <v>312</v>
      </c>
      <c r="L248" s="60" t="s">
        <v>2243</v>
      </c>
    </row>
    <row r="249" spans="1:12" x14ac:dyDescent="0.3">
      <c r="A249" s="1" t="s">
        <v>2719</v>
      </c>
      <c r="B249" s="1" t="s">
        <v>2720</v>
      </c>
      <c r="C249" s="1">
        <v>6</v>
      </c>
      <c r="D249" s="1">
        <v>3</v>
      </c>
      <c r="E249" s="177" t="s">
        <v>2708</v>
      </c>
      <c r="F249" s="1">
        <v>16</v>
      </c>
      <c r="G249" s="1">
        <v>3</v>
      </c>
      <c r="H249" s="1">
        <v>78</v>
      </c>
      <c r="I249" s="178">
        <f t="shared" si="3"/>
        <v>1978.2752136752138</v>
      </c>
      <c r="J249" s="179">
        <v>-11.72</v>
      </c>
      <c r="K249" s="179">
        <v>314</v>
      </c>
      <c r="L249" s="60" t="s">
        <v>2212</v>
      </c>
    </row>
    <row r="250" spans="1:12" x14ac:dyDescent="0.3">
      <c r="A250" s="1" t="s">
        <v>2721</v>
      </c>
      <c r="B250" s="1" t="s">
        <v>2722</v>
      </c>
      <c r="C250" s="1">
        <v>16</v>
      </c>
      <c r="D250" s="1">
        <v>3</v>
      </c>
      <c r="E250" s="177" t="s">
        <v>2708</v>
      </c>
      <c r="F250" s="1">
        <v>25</v>
      </c>
      <c r="G250" s="1">
        <v>3</v>
      </c>
      <c r="H250" s="1">
        <v>78</v>
      </c>
      <c r="I250" s="178">
        <f t="shared" si="3"/>
        <v>1978.3002136752136</v>
      </c>
      <c r="J250" s="179">
        <v>-9.68</v>
      </c>
      <c r="K250" s="179">
        <v>331</v>
      </c>
      <c r="L250" s="60" t="s">
        <v>2243</v>
      </c>
    </row>
    <row r="251" spans="1:12" x14ac:dyDescent="0.3">
      <c r="A251" s="1" t="s">
        <v>2723</v>
      </c>
      <c r="B251" s="1" t="s">
        <v>2724</v>
      </c>
      <c r="C251" s="1">
        <v>25</v>
      </c>
      <c r="D251" s="1">
        <v>3</v>
      </c>
      <c r="E251" s="177" t="s">
        <v>2708</v>
      </c>
      <c r="F251" s="1">
        <v>5</v>
      </c>
      <c r="G251" s="1">
        <v>4</v>
      </c>
      <c r="H251" s="1">
        <v>78</v>
      </c>
      <c r="I251" s="178">
        <f t="shared" si="3"/>
        <v>1978.3215811965813</v>
      </c>
      <c r="J251" s="179">
        <v>-9.93</v>
      </c>
      <c r="K251" s="179">
        <v>326</v>
      </c>
      <c r="L251" s="60" t="s">
        <v>2243</v>
      </c>
    </row>
    <row r="252" spans="1:12" x14ac:dyDescent="0.3">
      <c r="A252" s="1" t="s">
        <v>2725</v>
      </c>
      <c r="B252" s="1" t="s">
        <v>2726</v>
      </c>
      <c r="C252" s="1">
        <v>5</v>
      </c>
      <c r="D252" s="1">
        <v>4</v>
      </c>
      <c r="E252" s="177" t="s">
        <v>2708</v>
      </c>
      <c r="F252" s="1">
        <v>16</v>
      </c>
      <c r="G252" s="1">
        <v>4</v>
      </c>
      <c r="H252" s="1">
        <v>78</v>
      </c>
      <c r="I252" s="178">
        <f t="shared" si="3"/>
        <v>1978.3521367521369</v>
      </c>
      <c r="J252" s="179">
        <v>-10.3</v>
      </c>
      <c r="K252" s="179">
        <v>323</v>
      </c>
      <c r="L252" s="60" t="s">
        <v>2243</v>
      </c>
    </row>
    <row r="253" spans="1:12" x14ac:dyDescent="0.3">
      <c r="A253" s="1" t="s">
        <v>2727</v>
      </c>
      <c r="B253" s="1" t="s">
        <v>2728</v>
      </c>
      <c r="C253" s="1">
        <v>16</v>
      </c>
      <c r="D253" s="1">
        <v>4</v>
      </c>
      <c r="E253" s="177" t="s">
        <v>2708</v>
      </c>
      <c r="F253" s="1">
        <v>26</v>
      </c>
      <c r="G253" s="1">
        <v>4</v>
      </c>
      <c r="H253" s="1">
        <v>78</v>
      </c>
      <c r="I253" s="178">
        <f t="shared" si="3"/>
        <v>1978.3799145299147</v>
      </c>
      <c r="J253" s="179">
        <v>-10</v>
      </c>
      <c r="K253" s="179">
        <v>320</v>
      </c>
      <c r="L253" s="60" t="s">
        <v>2243</v>
      </c>
    </row>
    <row r="254" spans="1:12" x14ac:dyDescent="0.3">
      <c r="A254" s="1" t="s">
        <v>2729</v>
      </c>
      <c r="B254" s="1" t="s">
        <v>2730</v>
      </c>
      <c r="C254" s="1">
        <v>26</v>
      </c>
      <c r="D254" s="1">
        <v>4</v>
      </c>
      <c r="E254" s="177" t="s">
        <v>2708</v>
      </c>
      <c r="F254" s="1">
        <v>7</v>
      </c>
      <c r="G254" s="1">
        <v>5</v>
      </c>
      <c r="H254" s="1">
        <v>78</v>
      </c>
      <c r="I254" s="178">
        <f t="shared" si="3"/>
        <v>1978.4040598290599</v>
      </c>
      <c r="J254" s="179">
        <v>-9.77</v>
      </c>
      <c r="K254" s="179">
        <v>318</v>
      </c>
      <c r="L254" s="60" t="s">
        <v>2235</v>
      </c>
    </row>
    <row r="255" spans="1:12" x14ac:dyDescent="0.3">
      <c r="A255" s="1" t="s">
        <v>2731</v>
      </c>
      <c r="B255" s="1" t="s">
        <v>2732</v>
      </c>
      <c r="C255" s="1">
        <v>7</v>
      </c>
      <c r="D255" s="1">
        <v>5</v>
      </c>
      <c r="E255" s="177" t="s">
        <v>2708</v>
      </c>
      <c r="F255" s="1">
        <v>16</v>
      </c>
      <c r="G255" s="1">
        <v>5</v>
      </c>
      <c r="H255" s="1">
        <v>78</v>
      </c>
      <c r="I255" s="178">
        <f t="shared" si="3"/>
        <v>1978.42905982906</v>
      </c>
      <c r="J255" s="179">
        <v>-9.4</v>
      </c>
      <c r="K255" s="179">
        <v>310</v>
      </c>
      <c r="L255" s="60" t="s">
        <v>2243</v>
      </c>
    </row>
    <row r="256" spans="1:12" x14ac:dyDescent="0.3">
      <c r="A256" s="1" t="s">
        <v>2733</v>
      </c>
      <c r="B256" s="1" t="s">
        <v>2734</v>
      </c>
      <c r="C256" s="1">
        <v>16</v>
      </c>
      <c r="D256" s="1">
        <v>5</v>
      </c>
      <c r="E256" s="177" t="s">
        <v>2708</v>
      </c>
      <c r="F256" s="1">
        <v>25</v>
      </c>
      <c r="G256" s="1">
        <v>5</v>
      </c>
      <c r="H256" s="1">
        <v>78</v>
      </c>
      <c r="I256" s="178">
        <f t="shared" si="3"/>
        <v>1978.4540598290598</v>
      </c>
      <c r="J256" s="179">
        <v>-9.57</v>
      </c>
      <c r="K256" s="179">
        <v>323</v>
      </c>
      <c r="L256" s="60" t="s">
        <v>2248</v>
      </c>
    </row>
    <row r="257" spans="1:12" x14ac:dyDescent="0.3">
      <c r="A257" s="1" t="s">
        <v>2735</v>
      </c>
      <c r="B257" s="1" t="s">
        <v>2736</v>
      </c>
      <c r="C257" s="1">
        <v>25</v>
      </c>
      <c r="D257" s="1">
        <v>5</v>
      </c>
      <c r="E257" s="177" t="s">
        <v>2708</v>
      </c>
      <c r="F257" s="1">
        <v>6</v>
      </c>
      <c r="G257" s="1">
        <v>6</v>
      </c>
      <c r="H257" s="1">
        <v>78</v>
      </c>
      <c r="I257" s="178">
        <f t="shared" si="3"/>
        <v>1978.4782051282052</v>
      </c>
      <c r="J257" s="179">
        <v>-9.57</v>
      </c>
      <c r="K257" s="179">
        <v>334</v>
      </c>
      <c r="L257" s="60" t="s">
        <v>2212</v>
      </c>
    </row>
    <row r="258" spans="1:12" x14ac:dyDescent="0.3">
      <c r="A258" s="1" t="s">
        <v>2737</v>
      </c>
      <c r="B258" s="1" t="s">
        <v>2738</v>
      </c>
      <c r="C258" s="1">
        <v>15</v>
      </c>
      <c r="D258" s="1">
        <v>6</v>
      </c>
      <c r="E258" s="177" t="s">
        <v>2708</v>
      </c>
      <c r="F258" s="1">
        <v>25</v>
      </c>
      <c r="G258" s="1">
        <v>6</v>
      </c>
      <c r="H258" s="1">
        <v>78</v>
      </c>
      <c r="I258" s="178">
        <f t="shared" si="3"/>
        <v>1978.5309829059829</v>
      </c>
      <c r="J258" s="179">
        <v>-9.02</v>
      </c>
      <c r="K258" s="179">
        <v>334</v>
      </c>
      <c r="L258" s="60" t="s">
        <v>2248</v>
      </c>
    </row>
    <row r="259" spans="1:12" x14ac:dyDescent="0.3">
      <c r="A259" s="1" t="s">
        <v>2739</v>
      </c>
      <c r="B259" s="1" t="s">
        <v>2730</v>
      </c>
      <c r="C259" s="1">
        <v>25</v>
      </c>
      <c r="D259" s="1">
        <v>6</v>
      </c>
      <c r="E259" s="177" t="s">
        <v>2708</v>
      </c>
      <c r="F259" s="1">
        <v>5</v>
      </c>
      <c r="G259" s="1">
        <v>7</v>
      </c>
      <c r="H259" s="1">
        <v>78</v>
      </c>
      <c r="I259" s="178">
        <f t="shared" si="3"/>
        <v>1978.5523504273503</v>
      </c>
      <c r="J259" s="179">
        <v>-9.4</v>
      </c>
      <c r="K259" s="179">
        <v>322</v>
      </c>
      <c r="L259" s="60" t="s">
        <v>2219</v>
      </c>
    </row>
    <row r="260" spans="1:12" x14ac:dyDescent="0.3">
      <c r="A260" s="1" t="s">
        <v>2740</v>
      </c>
      <c r="B260" s="1" t="s">
        <v>2732</v>
      </c>
      <c r="C260" s="1">
        <v>5</v>
      </c>
      <c r="D260" s="1">
        <v>7</v>
      </c>
      <c r="E260" s="177" t="s">
        <v>2708</v>
      </c>
      <c r="F260" s="1">
        <v>15</v>
      </c>
      <c r="G260" s="1">
        <v>7</v>
      </c>
      <c r="H260" s="1">
        <v>78</v>
      </c>
      <c r="I260" s="178">
        <f t="shared" ref="I260:I323" si="4">1900+H260+G260/13+F260/360</f>
        <v>1978.5801282051282</v>
      </c>
      <c r="J260" s="179">
        <v>-8.7200000000000006</v>
      </c>
      <c r="K260" s="179">
        <v>309</v>
      </c>
      <c r="L260" s="60" t="s">
        <v>2203</v>
      </c>
    </row>
    <row r="261" spans="1:12" x14ac:dyDescent="0.3">
      <c r="A261" s="1" t="s">
        <v>2741</v>
      </c>
      <c r="B261" s="1" t="s">
        <v>2734</v>
      </c>
      <c r="C261" s="1">
        <v>15</v>
      </c>
      <c r="D261" s="1">
        <v>7</v>
      </c>
      <c r="E261" s="177" t="s">
        <v>2708</v>
      </c>
      <c r="F261" s="1">
        <v>25</v>
      </c>
      <c r="G261" s="1">
        <v>7</v>
      </c>
      <c r="H261" s="1">
        <v>78</v>
      </c>
      <c r="I261" s="178">
        <f t="shared" si="4"/>
        <v>1978.6079059829058</v>
      </c>
      <c r="J261" s="179">
        <v>-8.35</v>
      </c>
      <c r="K261" s="179">
        <v>324</v>
      </c>
      <c r="L261" s="60" t="s">
        <v>2203</v>
      </c>
    </row>
    <row r="262" spans="1:12" x14ac:dyDescent="0.3">
      <c r="A262" s="1" t="s">
        <v>2742</v>
      </c>
      <c r="B262" s="1" t="s">
        <v>2736</v>
      </c>
      <c r="C262" s="1">
        <v>25</v>
      </c>
      <c r="D262" s="1">
        <v>7</v>
      </c>
      <c r="E262" s="177" t="s">
        <v>2708</v>
      </c>
      <c r="F262" s="1">
        <v>5</v>
      </c>
      <c r="G262" s="1">
        <v>8</v>
      </c>
      <c r="H262" s="1">
        <v>78</v>
      </c>
      <c r="I262" s="178">
        <f t="shared" si="4"/>
        <v>1978.6292735042734</v>
      </c>
      <c r="J262" s="179">
        <v>-8</v>
      </c>
      <c r="K262" s="179">
        <v>326</v>
      </c>
      <c r="L262" s="60" t="s">
        <v>2248</v>
      </c>
    </row>
    <row r="263" spans="1:12" x14ac:dyDescent="0.3">
      <c r="A263" s="1" t="s">
        <v>2743</v>
      </c>
      <c r="B263" s="1" t="s">
        <v>2744</v>
      </c>
      <c r="C263" s="1">
        <v>5</v>
      </c>
      <c r="D263" s="1">
        <v>8</v>
      </c>
      <c r="E263" s="177" t="s">
        <v>2708</v>
      </c>
      <c r="F263" s="1">
        <v>16</v>
      </c>
      <c r="G263" s="1">
        <v>8</v>
      </c>
      <c r="H263" s="1">
        <v>78</v>
      </c>
      <c r="I263" s="178">
        <f t="shared" si="4"/>
        <v>1978.659829059829</v>
      </c>
      <c r="J263" s="179">
        <v>-8.57</v>
      </c>
      <c r="K263" s="179">
        <v>342</v>
      </c>
      <c r="L263" s="60" t="s">
        <v>2248</v>
      </c>
    </row>
    <row r="264" spans="1:12" x14ac:dyDescent="0.3">
      <c r="A264" s="1" t="s">
        <v>2745</v>
      </c>
      <c r="B264" s="1" t="s">
        <v>2738</v>
      </c>
      <c r="C264" s="1">
        <v>16</v>
      </c>
      <c r="D264" s="1">
        <v>8</v>
      </c>
      <c r="E264" s="177" t="s">
        <v>2708</v>
      </c>
      <c r="F264" s="1">
        <v>26</v>
      </c>
      <c r="G264" s="1">
        <v>8</v>
      </c>
      <c r="H264" s="1">
        <v>78</v>
      </c>
      <c r="I264" s="178">
        <f t="shared" si="4"/>
        <v>1978.6876068376068</v>
      </c>
      <c r="J264" s="179">
        <v>-7.52</v>
      </c>
      <c r="K264" s="179">
        <v>346</v>
      </c>
      <c r="L264" s="60" t="s">
        <v>2212</v>
      </c>
    </row>
    <row r="265" spans="1:12" x14ac:dyDescent="0.3">
      <c r="A265" s="1" t="s">
        <v>2746</v>
      </c>
      <c r="B265" s="1" t="s">
        <v>2747</v>
      </c>
      <c r="C265" s="1">
        <v>26</v>
      </c>
      <c r="D265" s="1">
        <v>8</v>
      </c>
      <c r="E265" s="177" t="s">
        <v>2708</v>
      </c>
      <c r="F265" s="1">
        <v>5</v>
      </c>
      <c r="G265" s="1">
        <v>9</v>
      </c>
      <c r="H265" s="1">
        <v>78</v>
      </c>
      <c r="I265" s="178">
        <f t="shared" si="4"/>
        <v>1978.7061965811965</v>
      </c>
      <c r="J265" s="179">
        <v>-8.51</v>
      </c>
      <c r="K265" s="179">
        <v>321</v>
      </c>
      <c r="L265" s="61" t="s">
        <v>2498</v>
      </c>
    </row>
    <row r="266" spans="1:12" x14ac:dyDescent="0.3">
      <c r="A266" s="1" t="s">
        <v>2748</v>
      </c>
      <c r="B266" s="1" t="s">
        <v>2749</v>
      </c>
      <c r="C266" s="1">
        <v>5</v>
      </c>
      <c r="D266" s="1">
        <v>9</v>
      </c>
      <c r="E266" s="177" t="s">
        <v>2708</v>
      </c>
      <c r="F266" s="1">
        <v>26</v>
      </c>
      <c r="G266" s="1">
        <v>9</v>
      </c>
      <c r="H266" s="1">
        <v>78</v>
      </c>
      <c r="I266" s="178">
        <f t="shared" si="4"/>
        <v>1978.7645299145299</v>
      </c>
      <c r="J266" s="179">
        <v>-9.31</v>
      </c>
      <c r="K266" s="179">
        <v>336</v>
      </c>
      <c r="L266" s="60" t="s">
        <v>2248</v>
      </c>
    </row>
    <row r="267" spans="1:12" x14ac:dyDescent="0.3">
      <c r="A267" s="1" t="s">
        <v>2750</v>
      </c>
      <c r="B267" s="1" t="s">
        <v>2751</v>
      </c>
      <c r="C267" s="1">
        <v>26</v>
      </c>
      <c r="D267" s="1">
        <v>9</v>
      </c>
      <c r="E267" s="177" t="s">
        <v>2708</v>
      </c>
      <c r="F267" s="1">
        <v>5</v>
      </c>
      <c r="G267" s="1">
        <v>10</v>
      </c>
      <c r="H267" s="1">
        <v>78</v>
      </c>
      <c r="I267" s="178">
        <f t="shared" si="4"/>
        <v>1978.7831196581196</v>
      </c>
      <c r="J267" s="179">
        <v>-9.9600000000000009</v>
      </c>
      <c r="K267" s="179">
        <v>315</v>
      </c>
      <c r="L267" s="61" t="s">
        <v>2752</v>
      </c>
    </row>
    <row r="268" spans="1:12" x14ac:dyDescent="0.3">
      <c r="A268" s="1" t="s">
        <v>2753</v>
      </c>
      <c r="B268" s="1" t="s">
        <v>2754</v>
      </c>
      <c r="C268" s="1">
        <v>5</v>
      </c>
      <c r="D268" s="1">
        <v>10</v>
      </c>
      <c r="E268" s="177" t="s">
        <v>2708</v>
      </c>
      <c r="F268" s="1">
        <v>16</v>
      </c>
      <c r="G268" s="1">
        <v>10</v>
      </c>
      <c r="H268" s="1">
        <v>78</v>
      </c>
      <c r="I268" s="178">
        <f t="shared" si="4"/>
        <v>1978.8136752136752</v>
      </c>
      <c r="J268" s="179">
        <v>-8.27</v>
      </c>
      <c r="K268" s="179">
        <v>339</v>
      </c>
      <c r="L268" s="60" t="s">
        <v>2203</v>
      </c>
    </row>
    <row r="269" spans="1:12" x14ac:dyDescent="0.3">
      <c r="A269" s="1" t="s">
        <v>2755</v>
      </c>
      <c r="B269" s="1" t="s">
        <v>2756</v>
      </c>
      <c r="C269" s="1">
        <v>16</v>
      </c>
      <c r="D269" s="1">
        <v>10</v>
      </c>
      <c r="E269" s="177" t="s">
        <v>2708</v>
      </c>
      <c r="F269" s="1">
        <v>25</v>
      </c>
      <c r="G269" s="1">
        <v>10</v>
      </c>
      <c r="H269" s="1">
        <v>78</v>
      </c>
      <c r="I269" s="178">
        <f t="shared" si="4"/>
        <v>1978.8386752136751</v>
      </c>
      <c r="J269" s="179">
        <v>-9.35</v>
      </c>
      <c r="K269" s="179">
        <v>320</v>
      </c>
      <c r="L269" s="60" t="s">
        <v>2248</v>
      </c>
    </row>
    <row r="270" spans="1:12" x14ac:dyDescent="0.3">
      <c r="A270" s="1" t="s">
        <v>2757</v>
      </c>
      <c r="B270" s="1" t="s">
        <v>2758</v>
      </c>
      <c r="C270" s="1">
        <v>25</v>
      </c>
      <c r="D270" s="1">
        <v>10</v>
      </c>
      <c r="E270" s="177" t="s">
        <v>2708</v>
      </c>
      <c r="F270" s="1">
        <v>5</v>
      </c>
      <c r="G270" s="1">
        <v>11</v>
      </c>
      <c r="H270" s="1">
        <v>78</v>
      </c>
      <c r="I270" s="178">
        <f t="shared" si="4"/>
        <v>1978.8600427350427</v>
      </c>
      <c r="J270" s="179">
        <v>-9.8000000000000007</v>
      </c>
      <c r="K270" s="179">
        <v>330</v>
      </c>
      <c r="L270" s="60" t="s">
        <v>2248</v>
      </c>
    </row>
    <row r="271" spans="1:12" x14ac:dyDescent="0.3">
      <c r="A271" s="1" t="s">
        <v>2759</v>
      </c>
      <c r="B271" s="1" t="s">
        <v>2760</v>
      </c>
      <c r="C271" s="1">
        <v>5</v>
      </c>
      <c r="D271" s="1">
        <v>11</v>
      </c>
      <c r="E271" s="177" t="s">
        <v>2708</v>
      </c>
      <c r="F271" s="1">
        <v>25</v>
      </c>
      <c r="G271" s="1">
        <v>11</v>
      </c>
      <c r="H271" s="1">
        <v>78</v>
      </c>
      <c r="I271" s="178">
        <f t="shared" si="4"/>
        <v>1978.9155982905982</v>
      </c>
      <c r="J271" s="179">
        <v>-9.65</v>
      </c>
      <c r="K271" s="179">
        <v>322</v>
      </c>
      <c r="L271" s="60" t="s">
        <v>2203</v>
      </c>
    </row>
    <row r="272" spans="1:12" x14ac:dyDescent="0.3">
      <c r="A272" s="1" t="s">
        <v>2759</v>
      </c>
      <c r="B272" s="1" t="s">
        <v>2761</v>
      </c>
      <c r="C272" s="1">
        <v>25</v>
      </c>
      <c r="D272" s="1">
        <v>11</v>
      </c>
      <c r="E272" s="177" t="s">
        <v>2708</v>
      </c>
      <c r="F272" s="1">
        <v>15</v>
      </c>
      <c r="G272" s="1">
        <v>12</v>
      </c>
      <c r="H272" s="1">
        <v>78</v>
      </c>
      <c r="I272" s="178">
        <f t="shared" si="4"/>
        <v>1978.9647435897436</v>
      </c>
      <c r="J272" s="179">
        <v>-9.65</v>
      </c>
      <c r="K272" s="179">
        <v>322</v>
      </c>
      <c r="L272" s="60" t="s">
        <v>2203</v>
      </c>
    </row>
    <row r="273" spans="1:12" x14ac:dyDescent="0.3">
      <c r="A273" s="1" t="s">
        <v>2762</v>
      </c>
      <c r="B273" s="1" t="s">
        <v>2763</v>
      </c>
      <c r="C273" s="1">
        <v>26</v>
      </c>
      <c r="D273" s="1">
        <v>12</v>
      </c>
      <c r="E273" s="177" t="s">
        <v>2708</v>
      </c>
      <c r="F273" s="1">
        <v>6</v>
      </c>
      <c r="G273" s="1">
        <v>1</v>
      </c>
      <c r="H273" s="1">
        <v>79</v>
      </c>
      <c r="I273" s="178">
        <f t="shared" si="4"/>
        <v>1979.0935897435897</v>
      </c>
      <c r="J273" s="179">
        <v>-3.08</v>
      </c>
      <c r="K273" s="179">
        <v>298</v>
      </c>
      <c r="L273" s="60" t="s">
        <v>2212</v>
      </c>
    </row>
    <row r="274" spans="1:12" x14ac:dyDescent="0.3">
      <c r="A274" s="1" t="s">
        <v>2764</v>
      </c>
      <c r="B274" s="1" t="s">
        <v>2765</v>
      </c>
      <c r="C274" s="1">
        <v>6</v>
      </c>
      <c r="D274" s="1">
        <v>1</v>
      </c>
      <c r="E274" s="177" t="s">
        <v>2766</v>
      </c>
      <c r="F274" s="1">
        <v>25</v>
      </c>
      <c r="G274" s="1">
        <v>1</v>
      </c>
      <c r="H274" s="1">
        <v>79</v>
      </c>
      <c r="I274" s="178">
        <f t="shared" si="4"/>
        <v>1979.1463675213674</v>
      </c>
      <c r="J274" s="179">
        <v>-8.8000000000000007</v>
      </c>
      <c r="K274" s="179">
        <v>306</v>
      </c>
      <c r="L274" s="60" t="s">
        <v>2212</v>
      </c>
    </row>
    <row r="275" spans="1:12" x14ac:dyDescent="0.3">
      <c r="A275" s="1" t="s">
        <v>2767</v>
      </c>
      <c r="B275" s="1" t="s">
        <v>2768</v>
      </c>
      <c r="C275" s="1">
        <v>25</v>
      </c>
      <c r="D275" s="1">
        <v>1</v>
      </c>
      <c r="E275" s="177" t="s">
        <v>2766</v>
      </c>
      <c r="F275" s="1">
        <v>5</v>
      </c>
      <c r="G275" s="1">
        <v>2</v>
      </c>
      <c r="H275" s="1">
        <v>79</v>
      </c>
      <c r="I275" s="178">
        <f t="shared" si="4"/>
        <v>1979.1677350427351</v>
      </c>
      <c r="J275" s="179">
        <v>-8.4499999999999993</v>
      </c>
      <c r="K275" s="179">
        <v>308</v>
      </c>
      <c r="L275" s="60" t="s">
        <v>2212</v>
      </c>
    </row>
    <row r="276" spans="1:12" x14ac:dyDescent="0.3">
      <c r="A276" s="1" t="s">
        <v>2769</v>
      </c>
      <c r="B276" s="1" t="s">
        <v>2770</v>
      </c>
      <c r="C276" s="1">
        <v>5</v>
      </c>
      <c r="D276" s="1">
        <v>2</v>
      </c>
      <c r="E276" s="177" t="s">
        <v>2766</v>
      </c>
      <c r="F276" s="1">
        <v>26</v>
      </c>
      <c r="G276" s="1">
        <v>2</v>
      </c>
      <c r="H276" s="1">
        <v>79</v>
      </c>
      <c r="I276" s="178">
        <f t="shared" si="4"/>
        <v>1979.2260683760685</v>
      </c>
      <c r="J276" s="179">
        <v>-8.14</v>
      </c>
      <c r="K276" s="179">
        <v>296</v>
      </c>
      <c r="L276" s="60" t="s">
        <v>2243</v>
      </c>
    </row>
    <row r="277" spans="1:12" x14ac:dyDescent="0.3">
      <c r="A277" s="1" t="s">
        <v>2771</v>
      </c>
      <c r="B277" s="1" t="s">
        <v>2772</v>
      </c>
      <c r="C277" s="1">
        <v>26</v>
      </c>
      <c r="D277" s="1">
        <v>2</v>
      </c>
      <c r="E277" s="177" t="s">
        <v>2766</v>
      </c>
      <c r="F277" s="1">
        <v>5</v>
      </c>
      <c r="G277" s="1">
        <v>3</v>
      </c>
      <c r="H277" s="1">
        <v>79</v>
      </c>
      <c r="I277" s="178">
        <f t="shared" si="4"/>
        <v>1979.2446581196582</v>
      </c>
      <c r="J277" s="179">
        <v>-8.74</v>
      </c>
      <c r="K277" s="179">
        <v>295</v>
      </c>
      <c r="L277" s="60" t="s">
        <v>2203</v>
      </c>
    </row>
    <row r="278" spans="1:12" x14ac:dyDescent="0.3">
      <c r="A278" s="1" t="s">
        <v>2773</v>
      </c>
      <c r="B278" s="1" t="s">
        <v>2774</v>
      </c>
      <c r="C278" s="1">
        <v>5</v>
      </c>
      <c r="D278" s="1">
        <v>3</v>
      </c>
      <c r="E278" s="177" t="s">
        <v>2766</v>
      </c>
      <c r="F278" s="1">
        <v>16</v>
      </c>
      <c r="G278" s="1">
        <v>3</v>
      </c>
      <c r="H278" s="1">
        <v>79</v>
      </c>
      <c r="I278" s="178">
        <f t="shared" si="4"/>
        <v>1979.2752136752138</v>
      </c>
      <c r="J278" s="179">
        <v>-8.92</v>
      </c>
      <c r="K278" s="179">
        <v>299</v>
      </c>
      <c r="L278" s="60" t="s">
        <v>2212</v>
      </c>
    </row>
    <row r="279" spans="1:12" x14ac:dyDescent="0.3">
      <c r="A279" s="1" t="s">
        <v>2775</v>
      </c>
      <c r="B279" s="1" t="s">
        <v>2776</v>
      </c>
      <c r="C279" s="1">
        <v>16</v>
      </c>
      <c r="D279" s="1">
        <v>3</v>
      </c>
      <c r="E279" s="177" t="s">
        <v>2766</v>
      </c>
      <c r="F279" s="1">
        <v>25</v>
      </c>
      <c r="G279" s="1">
        <v>3</v>
      </c>
      <c r="H279" s="1">
        <v>79</v>
      </c>
      <c r="I279" s="178">
        <f t="shared" si="4"/>
        <v>1979.3002136752136</v>
      </c>
      <c r="J279" s="179">
        <v>-8.73</v>
      </c>
      <c r="K279" s="179">
        <v>353</v>
      </c>
      <c r="L279" s="60" t="s">
        <v>2203</v>
      </c>
    </row>
    <row r="280" spans="1:12" x14ac:dyDescent="0.3">
      <c r="A280" s="1" t="s">
        <v>2777</v>
      </c>
      <c r="B280" s="1" t="s">
        <v>2778</v>
      </c>
      <c r="C280" s="1">
        <v>25</v>
      </c>
      <c r="D280" s="1">
        <v>3</v>
      </c>
      <c r="E280" s="177" t="s">
        <v>2766</v>
      </c>
      <c r="F280" s="1">
        <v>16</v>
      </c>
      <c r="G280" s="1">
        <v>4</v>
      </c>
      <c r="H280" s="1">
        <v>79</v>
      </c>
      <c r="I280" s="178">
        <f t="shared" si="4"/>
        <v>1979.3521367521369</v>
      </c>
      <c r="J280" s="179">
        <v>-8.8699999999999992</v>
      </c>
      <c r="K280" s="179">
        <v>290</v>
      </c>
      <c r="L280" s="60" t="s">
        <v>2243</v>
      </c>
    </row>
    <row r="281" spans="1:12" x14ac:dyDescent="0.3">
      <c r="A281" s="1" t="s">
        <v>2779</v>
      </c>
      <c r="B281" s="1" t="s">
        <v>2780</v>
      </c>
      <c r="C281" s="1">
        <v>25</v>
      </c>
      <c r="D281" s="1">
        <v>4</v>
      </c>
      <c r="E281" s="177" t="s">
        <v>2766</v>
      </c>
      <c r="F281" s="1">
        <v>5</v>
      </c>
      <c r="G281" s="1">
        <v>5</v>
      </c>
      <c r="H281" s="1">
        <v>79</v>
      </c>
      <c r="I281" s="178">
        <f t="shared" si="4"/>
        <v>1979.3985042735044</v>
      </c>
      <c r="J281" s="179">
        <v>-8.89</v>
      </c>
      <c r="K281" s="179">
        <v>284</v>
      </c>
      <c r="L281" s="60" t="s">
        <v>2243</v>
      </c>
    </row>
    <row r="282" spans="1:12" x14ac:dyDescent="0.3">
      <c r="A282" s="1" t="s">
        <v>2781</v>
      </c>
      <c r="B282" s="1" t="s">
        <v>2782</v>
      </c>
      <c r="C282" s="1">
        <v>5</v>
      </c>
      <c r="D282" s="1">
        <v>5</v>
      </c>
      <c r="E282" s="177" t="s">
        <v>2766</v>
      </c>
      <c r="F282" s="1">
        <v>15</v>
      </c>
      <c r="G282" s="1">
        <v>5</v>
      </c>
      <c r="H282" s="1">
        <v>79</v>
      </c>
      <c r="I282" s="178">
        <f t="shared" si="4"/>
        <v>1979.4262820512822</v>
      </c>
      <c r="J282" s="179">
        <v>-8.5500000000000007</v>
      </c>
      <c r="K282" s="179">
        <v>300</v>
      </c>
      <c r="L282" s="60" t="s">
        <v>2212</v>
      </c>
    </row>
    <row r="283" spans="1:12" x14ac:dyDescent="0.3">
      <c r="A283" s="1" t="s">
        <v>2783</v>
      </c>
      <c r="B283" s="1" t="s">
        <v>2784</v>
      </c>
      <c r="C283" s="1">
        <v>15</v>
      </c>
      <c r="D283" s="1">
        <v>5</v>
      </c>
      <c r="E283" s="177" t="s">
        <v>2766</v>
      </c>
      <c r="F283" s="1">
        <v>27</v>
      </c>
      <c r="G283" s="1">
        <v>5</v>
      </c>
      <c r="H283" s="1">
        <v>79</v>
      </c>
      <c r="I283" s="178">
        <f t="shared" si="4"/>
        <v>1979.4596153846155</v>
      </c>
      <c r="J283" s="179">
        <v>-8.25</v>
      </c>
      <c r="K283" s="179">
        <v>291</v>
      </c>
      <c r="L283" s="60" t="s">
        <v>2203</v>
      </c>
    </row>
    <row r="284" spans="1:12" x14ac:dyDescent="0.3">
      <c r="A284" s="1" t="s">
        <v>2785</v>
      </c>
      <c r="B284" s="1" t="s">
        <v>2786</v>
      </c>
      <c r="C284" s="1">
        <v>27</v>
      </c>
      <c r="D284" s="1">
        <v>5</v>
      </c>
      <c r="E284" s="177" t="s">
        <v>2766</v>
      </c>
      <c r="F284" s="1">
        <v>10</v>
      </c>
      <c r="G284" s="1">
        <v>6</v>
      </c>
      <c r="H284" s="1">
        <v>79</v>
      </c>
      <c r="I284" s="178">
        <f t="shared" si="4"/>
        <v>1979.4893162393164</v>
      </c>
      <c r="J284" s="179">
        <v>-8.58</v>
      </c>
      <c r="K284" s="179">
        <v>295</v>
      </c>
      <c r="L284" s="60" t="s">
        <v>2212</v>
      </c>
    </row>
    <row r="285" spans="1:12" x14ac:dyDescent="0.3">
      <c r="A285" s="1" t="s">
        <v>2787</v>
      </c>
      <c r="B285" s="1" t="s">
        <v>2788</v>
      </c>
      <c r="C285" s="1">
        <v>10</v>
      </c>
      <c r="D285" s="1">
        <v>6</v>
      </c>
      <c r="E285" s="177" t="s">
        <v>2766</v>
      </c>
      <c r="F285" s="1">
        <v>25</v>
      </c>
      <c r="G285" s="1">
        <v>6</v>
      </c>
      <c r="H285" s="1">
        <v>79</v>
      </c>
      <c r="I285" s="178">
        <f t="shared" si="4"/>
        <v>1979.5309829059829</v>
      </c>
      <c r="J285" s="179">
        <v>-8.93</v>
      </c>
      <c r="K285" s="179">
        <v>286</v>
      </c>
      <c r="L285" s="60" t="s">
        <v>2248</v>
      </c>
    </row>
    <row r="286" spans="1:12" x14ac:dyDescent="0.3">
      <c r="A286" s="1" t="s">
        <v>2789</v>
      </c>
      <c r="B286" s="1" t="s">
        <v>2790</v>
      </c>
      <c r="C286" s="1">
        <v>25</v>
      </c>
      <c r="D286" s="1">
        <v>6</v>
      </c>
      <c r="E286" s="177" t="s">
        <v>2766</v>
      </c>
      <c r="F286" s="1">
        <v>15</v>
      </c>
      <c r="G286" s="1">
        <v>7</v>
      </c>
      <c r="H286" s="1">
        <v>79</v>
      </c>
      <c r="I286" s="178">
        <f t="shared" si="4"/>
        <v>1979.5801282051282</v>
      </c>
      <c r="J286" s="179">
        <v>-8.49</v>
      </c>
      <c r="K286" s="179">
        <v>310</v>
      </c>
      <c r="L286" s="60" t="s">
        <v>2243</v>
      </c>
    </row>
    <row r="287" spans="1:12" x14ac:dyDescent="0.3">
      <c r="A287" s="1" t="s">
        <v>2791</v>
      </c>
      <c r="B287" s="1" t="s">
        <v>2792</v>
      </c>
      <c r="C287" s="1">
        <v>15</v>
      </c>
      <c r="D287" s="1">
        <v>7</v>
      </c>
      <c r="E287" s="177" t="s">
        <v>2766</v>
      </c>
      <c r="F287" s="1">
        <v>6</v>
      </c>
      <c r="G287" s="1">
        <v>8</v>
      </c>
      <c r="H287" s="1">
        <v>79</v>
      </c>
      <c r="I287" s="178">
        <f t="shared" si="4"/>
        <v>1979.6320512820512</v>
      </c>
      <c r="J287" s="179">
        <v>-7.83</v>
      </c>
      <c r="K287" s="179">
        <v>277</v>
      </c>
      <c r="L287" s="60" t="s">
        <v>2243</v>
      </c>
    </row>
    <row r="288" spans="1:12" x14ac:dyDescent="0.3">
      <c r="A288" s="1" t="s">
        <v>2793</v>
      </c>
      <c r="B288" s="1" t="s">
        <v>2794</v>
      </c>
      <c r="C288" s="1">
        <v>6</v>
      </c>
      <c r="D288" s="1">
        <v>8</v>
      </c>
      <c r="E288" s="177" t="s">
        <v>2766</v>
      </c>
      <c r="F288" s="1">
        <v>25</v>
      </c>
      <c r="G288" s="1">
        <v>8</v>
      </c>
      <c r="H288" s="1">
        <v>79</v>
      </c>
      <c r="I288" s="178">
        <f t="shared" si="4"/>
        <v>1979.6848290598289</v>
      </c>
      <c r="J288" s="179">
        <v>-7.74</v>
      </c>
      <c r="K288" s="179">
        <v>312</v>
      </c>
      <c r="L288" s="60" t="s">
        <v>2243</v>
      </c>
    </row>
    <row r="289" spans="1:12" x14ac:dyDescent="0.3">
      <c r="A289" s="1" t="s">
        <v>2795</v>
      </c>
      <c r="B289" s="1" t="s">
        <v>2796</v>
      </c>
      <c r="C289" s="1">
        <v>25</v>
      </c>
      <c r="D289" s="1">
        <v>8</v>
      </c>
      <c r="E289" s="177" t="s">
        <v>2766</v>
      </c>
      <c r="F289" s="1">
        <v>5</v>
      </c>
      <c r="G289" s="1">
        <v>9</v>
      </c>
      <c r="H289" s="1">
        <v>79</v>
      </c>
      <c r="I289" s="178">
        <f t="shared" si="4"/>
        <v>1979.7061965811965</v>
      </c>
      <c r="J289" s="179">
        <v>-7.68</v>
      </c>
      <c r="K289" s="179">
        <v>293</v>
      </c>
      <c r="L289" s="60" t="s">
        <v>2235</v>
      </c>
    </row>
    <row r="290" spans="1:12" x14ac:dyDescent="0.3">
      <c r="A290" s="1" t="s">
        <v>2797</v>
      </c>
      <c r="B290" s="1" t="s">
        <v>2798</v>
      </c>
      <c r="C290" s="1">
        <v>5</v>
      </c>
      <c r="D290" s="1">
        <v>9</v>
      </c>
      <c r="E290" s="177" t="s">
        <v>2766</v>
      </c>
      <c r="F290" s="1">
        <v>16</v>
      </c>
      <c r="G290" s="1">
        <v>9</v>
      </c>
      <c r="H290" s="1">
        <v>79</v>
      </c>
      <c r="I290" s="178">
        <f t="shared" si="4"/>
        <v>1979.7367521367521</v>
      </c>
      <c r="J290" s="179">
        <v>-7.99</v>
      </c>
      <c r="K290" s="179">
        <v>278</v>
      </c>
      <c r="L290" s="60" t="s">
        <v>2203</v>
      </c>
    </row>
    <row r="291" spans="1:12" x14ac:dyDescent="0.3">
      <c r="A291" s="1" t="s">
        <v>2799</v>
      </c>
      <c r="B291" s="1" t="s">
        <v>2800</v>
      </c>
      <c r="C291" s="1">
        <v>16</v>
      </c>
      <c r="D291" s="1">
        <v>9</v>
      </c>
      <c r="E291" s="177" t="s">
        <v>2766</v>
      </c>
      <c r="F291" s="1">
        <v>25</v>
      </c>
      <c r="G291" s="1">
        <v>9</v>
      </c>
      <c r="H291" s="1">
        <v>79</v>
      </c>
      <c r="I291" s="178">
        <f t="shared" si="4"/>
        <v>1979.761752136752</v>
      </c>
      <c r="J291" s="179">
        <v>-7.76</v>
      </c>
      <c r="K291" s="179">
        <v>282</v>
      </c>
      <c r="L291" s="60" t="s">
        <v>2212</v>
      </c>
    </row>
    <row r="292" spans="1:12" x14ac:dyDescent="0.3">
      <c r="A292" s="1" t="s">
        <v>2801</v>
      </c>
      <c r="B292" s="1" t="s">
        <v>2802</v>
      </c>
      <c r="C292" s="1">
        <v>25</v>
      </c>
      <c r="D292" s="1">
        <v>9</v>
      </c>
      <c r="E292" s="177" t="s">
        <v>2766</v>
      </c>
      <c r="F292" s="1">
        <v>5</v>
      </c>
      <c r="G292" s="1">
        <v>10</v>
      </c>
      <c r="H292" s="1">
        <v>79</v>
      </c>
      <c r="I292" s="178">
        <f t="shared" si="4"/>
        <v>1979.7831196581196</v>
      </c>
      <c r="J292" s="179">
        <v>-8.1199999999999992</v>
      </c>
      <c r="K292" s="179">
        <v>283</v>
      </c>
      <c r="L292" s="60" t="s">
        <v>2219</v>
      </c>
    </row>
    <row r="293" spans="1:12" x14ac:dyDescent="0.3">
      <c r="A293" s="1" t="s">
        <v>2803</v>
      </c>
      <c r="B293" s="1" t="s">
        <v>2804</v>
      </c>
      <c r="C293" s="1">
        <v>5</v>
      </c>
      <c r="D293" s="1">
        <v>10</v>
      </c>
      <c r="E293" s="177" t="s">
        <v>2766</v>
      </c>
      <c r="F293" s="1">
        <v>15</v>
      </c>
      <c r="G293" s="1">
        <v>10</v>
      </c>
      <c r="H293" s="1">
        <v>79</v>
      </c>
      <c r="I293" s="178">
        <f t="shared" si="4"/>
        <v>1979.8108974358975</v>
      </c>
      <c r="J293" s="179">
        <v>-8.36</v>
      </c>
      <c r="K293" s="179">
        <v>294</v>
      </c>
      <c r="L293" s="60" t="s">
        <v>2248</v>
      </c>
    </row>
    <row r="294" spans="1:12" x14ac:dyDescent="0.3">
      <c r="A294" s="1" t="s">
        <v>2805</v>
      </c>
      <c r="B294" s="1" t="s">
        <v>2806</v>
      </c>
      <c r="C294" s="1">
        <v>5</v>
      </c>
      <c r="D294" s="1">
        <v>11</v>
      </c>
      <c r="E294" s="177" t="s">
        <v>2766</v>
      </c>
      <c r="F294" s="1">
        <v>15</v>
      </c>
      <c r="G294" s="1">
        <v>11</v>
      </c>
      <c r="H294" s="1">
        <v>79</v>
      </c>
      <c r="I294" s="178">
        <f t="shared" si="4"/>
        <v>1979.8878205128206</v>
      </c>
      <c r="J294" s="179">
        <v>-8.08</v>
      </c>
      <c r="K294" s="179">
        <v>288</v>
      </c>
      <c r="L294" s="60" t="s">
        <v>2243</v>
      </c>
    </row>
    <row r="295" spans="1:12" x14ac:dyDescent="0.3">
      <c r="A295" s="1" t="s">
        <v>2807</v>
      </c>
      <c r="B295" s="1" t="s">
        <v>2808</v>
      </c>
      <c r="C295" s="1">
        <v>15</v>
      </c>
      <c r="D295" s="1">
        <v>11</v>
      </c>
      <c r="E295" s="177" t="s">
        <v>2766</v>
      </c>
      <c r="F295" s="1">
        <v>6</v>
      </c>
      <c r="G295" s="1">
        <v>12</v>
      </c>
      <c r="H295" s="1">
        <v>79</v>
      </c>
      <c r="I295" s="178">
        <f t="shared" si="4"/>
        <v>1979.9397435897436</v>
      </c>
      <c r="J295" s="179">
        <v>-8.4</v>
      </c>
      <c r="K295" s="179">
        <v>280</v>
      </c>
      <c r="L295" s="60" t="s">
        <v>2243</v>
      </c>
    </row>
    <row r="296" spans="1:12" x14ac:dyDescent="0.3">
      <c r="A296" s="1" t="s">
        <v>2809</v>
      </c>
      <c r="B296" s="1" t="s">
        <v>2810</v>
      </c>
      <c r="C296" s="1">
        <v>26</v>
      </c>
      <c r="D296" s="1">
        <v>12</v>
      </c>
      <c r="E296" s="177" t="s">
        <v>2766</v>
      </c>
      <c r="F296" s="1">
        <v>15</v>
      </c>
      <c r="G296" s="1">
        <v>1</v>
      </c>
      <c r="H296" s="1">
        <v>80</v>
      </c>
      <c r="I296" s="178">
        <f t="shared" si="4"/>
        <v>1980.1185897435898</v>
      </c>
      <c r="J296" s="179">
        <v>-8.4600000000000009</v>
      </c>
      <c r="K296" s="179">
        <v>288</v>
      </c>
      <c r="L296" s="60" t="s">
        <v>2243</v>
      </c>
    </row>
    <row r="297" spans="1:12" x14ac:dyDescent="0.3">
      <c r="A297" s="1" t="s">
        <v>2811</v>
      </c>
      <c r="B297" s="1" t="s">
        <v>2812</v>
      </c>
      <c r="C297" s="1">
        <v>25</v>
      </c>
      <c r="D297" s="1">
        <v>1</v>
      </c>
      <c r="E297" s="177" t="s">
        <v>2813</v>
      </c>
      <c r="F297" s="1">
        <v>15</v>
      </c>
      <c r="G297" s="1">
        <v>2</v>
      </c>
      <c r="H297" s="1">
        <v>80</v>
      </c>
      <c r="I297" s="178">
        <f t="shared" si="4"/>
        <v>1980.1955128205129</v>
      </c>
      <c r="J297" s="179">
        <v>-8.52</v>
      </c>
      <c r="K297" s="179">
        <v>268</v>
      </c>
      <c r="L297" s="60" t="s">
        <v>2243</v>
      </c>
    </row>
    <row r="298" spans="1:12" x14ac:dyDescent="0.3">
      <c r="A298" s="1" t="s">
        <v>2814</v>
      </c>
      <c r="B298" s="1" t="s">
        <v>2815</v>
      </c>
      <c r="C298" s="1">
        <v>5</v>
      </c>
      <c r="D298" s="1">
        <v>5</v>
      </c>
      <c r="E298" s="177" t="s">
        <v>2813</v>
      </c>
      <c r="F298" s="1">
        <v>15</v>
      </c>
      <c r="G298" s="1">
        <v>5</v>
      </c>
      <c r="H298" s="1">
        <v>80</v>
      </c>
      <c r="I298" s="178">
        <f t="shared" si="4"/>
        <v>1980.4262820512822</v>
      </c>
      <c r="J298" s="179">
        <v>-8.33</v>
      </c>
      <c r="K298" s="179">
        <v>262</v>
      </c>
      <c r="L298" s="60" t="s">
        <v>2235</v>
      </c>
    </row>
    <row r="299" spans="1:12" x14ac:dyDescent="0.3">
      <c r="A299" s="1" t="s">
        <v>2816</v>
      </c>
      <c r="B299" s="1" t="s">
        <v>2817</v>
      </c>
      <c r="C299" s="1">
        <v>25</v>
      </c>
      <c r="D299" s="1">
        <v>5</v>
      </c>
      <c r="E299" s="177" t="s">
        <v>2813</v>
      </c>
      <c r="F299" s="1">
        <v>15</v>
      </c>
      <c r="G299" s="1">
        <v>6</v>
      </c>
      <c r="H299" s="1">
        <v>80</v>
      </c>
      <c r="I299" s="178">
        <f t="shared" si="4"/>
        <v>1980.5032051282053</v>
      </c>
      <c r="J299" s="179">
        <v>-8.9</v>
      </c>
      <c r="K299" s="179">
        <v>259</v>
      </c>
      <c r="L299" s="60" t="s">
        <v>2235</v>
      </c>
    </row>
    <row r="300" spans="1:12" x14ac:dyDescent="0.3">
      <c r="A300" s="1" t="s">
        <v>2818</v>
      </c>
      <c r="B300" s="1" t="s">
        <v>2819</v>
      </c>
      <c r="C300" s="1">
        <v>15</v>
      </c>
      <c r="D300" s="1">
        <v>6</v>
      </c>
      <c r="E300" s="177" t="s">
        <v>2813</v>
      </c>
      <c r="F300" s="1">
        <v>25</v>
      </c>
      <c r="G300" s="1">
        <v>6</v>
      </c>
      <c r="H300" s="1">
        <v>80</v>
      </c>
      <c r="I300" s="178">
        <f t="shared" si="4"/>
        <v>1980.5309829059829</v>
      </c>
      <c r="J300" s="179">
        <v>-8.18</v>
      </c>
      <c r="K300" s="179">
        <v>270</v>
      </c>
      <c r="L300" s="60" t="s">
        <v>2235</v>
      </c>
    </row>
    <row r="301" spans="1:12" x14ac:dyDescent="0.3">
      <c r="A301" s="1" t="s">
        <v>2820</v>
      </c>
      <c r="B301" s="1" t="s">
        <v>2821</v>
      </c>
      <c r="C301" s="1">
        <v>5</v>
      </c>
      <c r="D301" s="1">
        <v>7</v>
      </c>
      <c r="E301" s="177" t="s">
        <v>2813</v>
      </c>
      <c r="F301" s="1">
        <v>25</v>
      </c>
      <c r="G301" s="1">
        <v>7</v>
      </c>
      <c r="H301" s="1">
        <v>80</v>
      </c>
      <c r="I301" s="178">
        <f t="shared" si="4"/>
        <v>1980.6079059829058</v>
      </c>
      <c r="J301" s="179">
        <v>-8.15</v>
      </c>
      <c r="K301" s="179">
        <v>280</v>
      </c>
      <c r="L301" s="60" t="s">
        <v>2243</v>
      </c>
    </row>
    <row r="302" spans="1:12" x14ac:dyDescent="0.3">
      <c r="A302" s="1" t="s">
        <v>2822</v>
      </c>
      <c r="B302" s="1" t="s">
        <v>2823</v>
      </c>
      <c r="C302" s="1">
        <v>25</v>
      </c>
      <c r="D302" s="1">
        <v>7</v>
      </c>
      <c r="E302" s="177" t="s">
        <v>2813</v>
      </c>
      <c r="F302" s="1">
        <v>15</v>
      </c>
      <c r="G302" s="1">
        <v>8</v>
      </c>
      <c r="H302" s="1">
        <v>80</v>
      </c>
      <c r="I302" s="178">
        <f t="shared" si="4"/>
        <v>1980.6570512820513</v>
      </c>
      <c r="J302" s="179">
        <v>-8.07</v>
      </c>
      <c r="K302" s="179">
        <v>274</v>
      </c>
      <c r="L302" s="60" t="s">
        <v>2243</v>
      </c>
    </row>
    <row r="303" spans="1:12" x14ac:dyDescent="0.3">
      <c r="A303" s="1" t="s">
        <v>2824</v>
      </c>
      <c r="B303" s="1" t="s">
        <v>2825</v>
      </c>
      <c r="C303" s="1">
        <v>15</v>
      </c>
      <c r="D303" s="1">
        <v>8</v>
      </c>
      <c r="E303" s="177" t="s">
        <v>2813</v>
      </c>
      <c r="F303" s="1">
        <v>6</v>
      </c>
      <c r="G303" s="1">
        <v>9</v>
      </c>
      <c r="H303" s="1">
        <v>80</v>
      </c>
      <c r="I303" s="178">
        <f t="shared" si="4"/>
        <v>1980.7089743589743</v>
      </c>
      <c r="J303" s="179">
        <v>-8.2799999999999994</v>
      </c>
      <c r="K303" s="179">
        <v>254</v>
      </c>
      <c r="L303" s="60" t="s">
        <v>2243</v>
      </c>
    </row>
    <row r="304" spans="1:12" x14ac:dyDescent="0.3">
      <c r="A304" s="1" t="s">
        <v>2826</v>
      </c>
      <c r="B304" s="1" t="s">
        <v>2827</v>
      </c>
      <c r="C304" s="1">
        <v>6</v>
      </c>
      <c r="D304" s="1">
        <v>9</v>
      </c>
      <c r="E304" s="177" t="s">
        <v>2813</v>
      </c>
      <c r="F304" s="1">
        <v>25</v>
      </c>
      <c r="G304" s="1">
        <v>9</v>
      </c>
      <c r="H304" s="1">
        <v>80</v>
      </c>
      <c r="I304" s="178">
        <f t="shared" si="4"/>
        <v>1980.761752136752</v>
      </c>
      <c r="J304" s="179">
        <v>-7.99</v>
      </c>
      <c r="K304" s="179">
        <v>263</v>
      </c>
      <c r="L304" s="60" t="s">
        <v>2243</v>
      </c>
    </row>
    <row r="305" spans="1:12" x14ac:dyDescent="0.3">
      <c r="A305" s="1" t="s">
        <v>2828</v>
      </c>
      <c r="B305" s="1" t="s">
        <v>2829</v>
      </c>
      <c r="C305" s="1">
        <v>25</v>
      </c>
      <c r="D305" s="1">
        <v>9</v>
      </c>
      <c r="E305" s="177" t="s">
        <v>2813</v>
      </c>
      <c r="F305" s="1">
        <v>5</v>
      </c>
      <c r="G305" s="1">
        <v>10</v>
      </c>
      <c r="H305" s="1">
        <v>80</v>
      </c>
      <c r="I305" s="178">
        <f t="shared" si="4"/>
        <v>1980.7831196581196</v>
      </c>
      <c r="J305" s="179">
        <v>-8.64</v>
      </c>
      <c r="K305" s="179">
        <v>251</v>
      </c>
      <c r="L305" s="60" t="s">
        <v>2203</v>
      </c>
    </row>
    <row r="306" spans="1:12" x14ac:dyDescent="0.3">
      <c r="A306" s="1" t="s">
        <v>2830</v>
      </c>
      <c r="B306" s="1" t="s">
        <v>2831</v>
      </c>
      <c r="C306" s="1">
        <v>5</v>
      </c>
      <c r="D306" s="1">
        <v>10</v>
      </c>
      <c r="E306" s="177" t="s">
        <v>2813</v>
      </c>
      <c r="F306" s="1">
        <v>16</v>
      </c>
      <c r="G306" s="1">
        <v>10</v>
      </c>
      <c r="H306" s="1">
        <v>80</v>
      </c>
      <c r="I306" s="178">
        <f t="shared" si="4"/>
        <v>1980.8136752136752</v>
      </c>
      <c r="J306" s="179">
        <v>-8.5299999999999994</v>
      </c>
      <c r="K306" s="179">
        <v>263</v>
      </c>
      <c r="L306" s="60" t="s">
        <v>2203</v>
      </c>
    </row>
    <row r="307" spans="1:12" x14ac:dyDescent="0.3">
      <c r="A307" s="1" t="s">
        <v>2832</v>
      </c>
      <c r="B307" s="1" t="s">
        <v>2833</v>
      </c>
      <c r="C307" s="1">
        <v>16</v>
      </c>
      <c r="D307" s="1">
        <v>10</v>
      </c>
      <c r="E307" s="177" t="s">
        <v>2813</v>
      </c>
      <c r="F307" s="1">
        <v>5</v>
      </c>
      <c r="G307" s="1">
        <v>11</v>
      </c>
      <c r="H307" s="1">
        <v>80</v>
      </c>
      <c r="I307" s="178">
        <f t="shared" si="4"/>
        <v>1980.8600427350427</v>
      </c>
      <c r="J307" s="179">
        <v>-9.3800000000000008</v>
      </c>
      <c r="K307" s="179">
        <v>263</v>
      </c>
      <c r="L307" s="60" t="s">
        <v>2212</v>
      </c>
    </row>
    <row r="308" spans="1:12" x14ac:dyDescent="0.3">
      <c r="A308" s="1" t="s">
        <v>2834</v>
      </c>
      <c r="B308" s="1" t="s">
        <v>2835</v>
      </c>
      <c r="C308" s="1">
        <v>5</v>
      </c>
      <c r="D308" s="1">
        <v>11</v>
      </c>
      <c r="E308" s="177" t="s">
        <v>2813</v>
      </c>
      <c r="F308" s="1">
        <v>14</v>
      </c>
      <c r="G308" s="1">
        <v>11</v>
      </c>
      <c r="H308" s="1">
        <v>80</v>
      </c>
      <c r="I308" s="178">
        <f t="shared" si="4"/>
        <v>1980.8850427350426</v>
      </c>
      <c r="J308" s="179">
        <v>-10</v>
      </c>
      <c r="K308" s="179">
        <v>254</v>
      </c>
      <c r="L308" s="60" t="s">
        <v>2243</v>
      </c>
    </row>
    <row r="309" spans="1:12" x14ac:dyDescent="0.3">
      <c r="A309" s="1" t="s">
        <v>2836</v>
      </c>
      <c r="B309" s="1" t="s">
        <v>2837</v>
      </c>
      <c r="C309" s="1">
        <v>14</v>
      </c>
      <c r="D309" s="1">
        <v>11</v>
      </c>
      <c r="E309" s="177" t="s">
        <v>2813</v>
      </c>
      <c r="F309" s="1">
        <v>26</v>
      </c>
      <c r="G309" s="1">
        <v>11</v>
      </c>
      <c r="H309" s="1">
        <v>80</v>
      </c>
      <c r="I309" s="178">
        <f t="shared" si="4"/>
        <v>1980.9183760683761</v>
      </c>
      <c r="J309" s="179">
        <v>-8.4700000000000006</v>
      </c>
      <c r="K309" s="179">
        <v>260</v>
      </c>
      <c r="L309" s="60" t="s">
        <v>2248</v>
      </c>
    </row>
    <row r="310" spans="1:12" x14ac:dyDescent="0.3">
      <c r="A310" s="1" t="s">
        <v>2838</v>
      </c>
      <c r="B310" s="1" t="s">
        <v>2839</v>
      </c>
      <c r="C310" s="1">
        <v>26</v>
      </c>
      <c r="D310" s="1">
        <v>11</v>
      </c>
      <c r="E310" s="177" t="s">
        <v>2813</v>
      </c>
      <c r="F310" s="1">
        <v>15</v>
      </c>
      <c r="G310" s="1">
        <v>12</v>
      </c>
      <c r="H310" s="1">
        <v>80</v>
      </c>
      <c r="I310" s="178">
        <f t="shared" si="4"/>
        <v>1980.9647435897436</v>
      </c>
      <c r="J310" s="179">
        <v>-9.17</v>
      </c>
      <c r="K310" s="179">
        <v>246</v>
      </c>
      <c r="L310" s="60" t="s">
        <v>2235</v>
      </c>
    </row>
    <row r="311" spans="1:12" x14ac:dyDescent="0.3">
      <c r="A311" s="1" t="s">
        <v>2840</v>
      </c>
      <c r="B311" s="1" t="s">
        <v>2841</v>
      </c>
      <c r="C311" s="1">
        <v>15</v>
      </c>
      <c r="D311" s="1">
        <v>12</v>
      </c>
      <c r="E311" s="177" t="s">
        <v>2813</v>
      </c>
      <c r="F311" s="1">
        <v>25</v>
      </c>
      <c r="G311" s="1">
        <v>12</v>
      </c>
      <c r="H311" s="1">
        <v>80</v>
      </c>
      <c r="I311" s="178">
        <f t="shared" si="4"/>
        <v>1980.9925213675212</v>
      </c>
      <c r="J311" s="179">
        <v>-8.9499999999999993</v>
      </c>
      <c r="K311" s="179">
        <v>240</v>
      </c>
      <c r="L311" s="60" t="s">
        <v>2203</v>
      </c>
    </row>
    <row r="312" spans="1:12" x14ac:dyDescent="0.3">
      <c r="A312" s="1" t="s">
        <v>2842</v>
      </c>
      <c r="B312" s="1" t="s">
        <v>2843</v>
      </c>
      <c r="C312" s="1">
        <v>25</v>
      </c>
      <c r="D312" s="1">
        <v>12</v>
      </c>
      <c r="E312" s="177" t="s">
        <v>2813</v>
      </c>
      <c r="F312" s="1">
        <v>5</v>
      </c>
      <c r="G312" s="1">
        <v>1</v>
      </c>
      <c r="H312" s="1">
        <v>81</v>
      </c>
      <c r="I312" s="178">
        <f t="shared" si="4"/>
        <v>1981.090811965812</v>
      </c>
      <c r="J312" s="179">
        <v>-9.43</v>
      </c>
      <c r="K312" s="179">
        <v>247</v>
      </c>
      <c r="L312" s="60" t="s">
        <v>2212</v>
      </c>
    </row>
    <row r="313" spans="1:12" x14ac:dyDescent="0.3">
      <c r="A313" s="1" t="s">
        <v>2844</v>
      </c>
      <c r="B313" s="1" t="s">
        <v>2845</v>
      </c>
      <c r="C313" s="1">
        <v>5</v>
      </c>
      <c r="D313" s="1">
        <v>1</v>
      </c>
      <c r="E313" s="177" t="s">
        <v>2846</v>
      </c>
      <c r="F313" s="1">
        <v>15</v>
      </c>
      <c r="G313" s="1">
        <v>1</v>
      </c>
      <c r="H313" s="1">
        <v>81</v>
      </c>
      <c r="I313" s="178">
        <f t="shared" si="4"/>
        <v>1981.1185897435898</v>
      </c>
      <c r="J313" s="179">
        <v>-8.99</v>
      </c>
      <c r="K313" s="179">
        <v>251</v>
      </c>
      <c r="L313" s="60" t="s">
        <v>2212</v>
      </c>
    </row>
    <row r="314" spans="1:12" x14ac:dyDescent="0.3">
      <c r="A314" s="1" t="s">
        <v>2847</v>
      </c>
      <c r="B314" s="1" t="s">
        <v>2848</v>
      </c>
      <c r="C314" s="1">
        <v>15</v>
      </c>
      <c r="D314" s="1">
        <v>1</v>
      </c>
      <c r="E314" s="177" t="s">
        <v>2846</v>
      </c>
      <c r="F314" s="1">
        <v>25</v>
      </c>
      <c r="G314" s="1">
        <v>1</v>
      </c>
      <c r="H314" s="1">
        <v>81</v>
      </c>
      <c r="I314" s="178">
        <f t="shared" si="4"/>
        <v>1981.1463675213674</v>
      </c>
      <c r="J314" s="179">
        <v>-8.84</v>
      </c>
      <c r="K314" s="179">
        <v>245</v>
      </c>
      <c r="L314" s="60" t="s">
        <v>2235</v>
      </c>
    </row>
    <row r="315" spans="1:12" x14ac:dyDescent="0.3">
      <c r="A315" s="1" t="s">
        <v>2849</v>
      </c>
      <c r="B315" s="1" t="s">
        <v>2850</v>
      </c>
      <c r="C315" s="1">
        <v>25</v>
      </c>
      <c r="D315" s="1">
        <v>1</v>
      </c>
      <c r="E315" s="177" t="s">
        <v>2846</v>
      </c>
      <c r="F315" s="1">
        <v>5</v>
      </c>
      <c r="G315" s="1">
        <v>2</v>
      </c>
      <c r="H315" s="1">
        <v>81</v>
      </c>
      <c r="I315" s="178">
        <f t="shared" si="4"/>
        <v>1981.1677350427351</v>
      </c>
      <c r="J315" s="179">
        <v>-9.0399999999999991</v>
      </c>
      <c r="K315" s="179">
        <v>245</v>
      </c>
      <c r="L315" s="60" t="s">
        <v>2243</v>
      </c>
    </row>
    <row r="316" spans="1:12" x14ac:dyDescent="0.3">
      <c r="A316" s="1" t="s">
        <v>2851</v>
      </c>
      <c r="B316" s="1" t="s">
        <v>2852</v>
      </c>
      <c r="C316" s="1">
        <v>5</v>
      </c>
      <c r="D316" s="1">
        <v>2</v>
      </c>
      <c r="E316" s="177" t="s">
        <v>2846</v>
      </c>
      <c r="F316" s="1">
        <v>15</v>
      </c>
      <c r="G316" s="1">
        <v>2</v>
      </c>
      <c r="H316" s="1">
        <v>81</v>
      </c>
      <c r="I316" s="178">
        <f t="shared" si="4"/>
        <v>1981.1955128205129</v>
      </c>
      <c r="J316" s="179">
        <v>-8.73</v>
      </c>
      <c r="K316" s="179">
        <v>256</v>
      </c>
      <c r="L316" s="60" t="s">
        <v>2243</v>
      </c>
    </row>
    <row r="317" spans="1:12" x14ac:dyDescent="0.3">
      <c r="A317" s="1" t="s">
        <v>2853</v>
      </c>
      <c r="B317" s="1" t="s">
        <v>2854</v>
      </c>
      <c r="C317" s="1">
        <v>15</v>
      </c>
      <c r="D317" s="1">
        <v>2</v>
      </c>
      <c r="E317" s="177" t="s">
        <v>2846</v>
      </c>
      <c r="F317" s="1">
        <v>25</v>
      </c>
      <c r="G317" s="1">
        <v>2</v>
      </c>
      <c r="H317" s="1">
        <v>81</v>
      </c>
      <c r="I317" s="178">
        <f t="shared" si="4"/>
        <v>1981.2232905982905</v>
      </c>
      <c r="J317" s="179">
        <v>-9.25</v>
      </c>
      <c r="K317" s="179">
        <v>260</v>
      </c>
      <c r="L317" s="60" t="s">
        <v>2212</v>
      </c>
    </row>
    <row r="318" spans="1:12" x14ac:dyDescent="0.3">
      <c r="A318" s="1" t="s">
        <v>2855</v>
      </c>
      <c r="B318" s="1" t="s">
        <v>2856</v>
      </c>
      <c r="C318" s="1">
        <v>5</v>
      </c>
      <c r="D318" s="1">
        <v>3</v>
      </c>
      <c r="E318" s="177" t="s">
        <v>2846</v>
      </c>
      <c r="F318" s="1">
        <v>15</v>
      </c>
      <c r="G318" s="1">
        <v>3</v>
      </c>
      <c r="H318" s="1">
        <v>81</v>
      </c>
      <c r="I318" s="178">
        <f t="shared" si="4"/>
        <v>1981.272435897436</v>
      </c>
      <c r="J318" s="179">
        <v>-9.43</v>
      </c>
      <c r="K318" s="179">
        <v>252</v>
      </c>
      <c r="L318" s="60" t="s">
        <v>2235</v>
      </c>
    </row>
    <row r="319" spans="1:12" x14ac:dyDescent="0.3">
      <c r="A319" s="1" t="s">
        <v>2857</v>
      </c>
      <c r="B319" s="1" t="s">
        <v>2858</v>
      </c>
      <c r="C319" s="1">
        <v>15</v>
      </c>
      <c r="D319" s="1">
        <v>3</v>
      </c>
      <c r="E319" s="177" t="s">
        <v>2846</v>
      </c>
      <c r="F319" s="1">
        <v>25</v>
      </c>
      <c r="G319" s="1">
        <v>3</v>
      </c>
      <c r="H319" s="1">
        <v>81</v>
      </c>
      <c r="I319" s="178">
        <f t="shared" si="4"/>
        <v>1981.3002136752136</v>
      </c>
      <c r="J319" s="179">
        <v>-8.82</v>
      </c>
      <c r="K319" s="179">
        <v>250</v>
      </c>
      <c r="L319" s="60" t="s">
        <v>2243</v>
      </c>
    </row>
    <row r="320" spans="1:12" x14ac:dyDescent="0.3">
      <c r="A320" s="1" t="s">
        <v>2859</v>
      </c>
      <c r="B320" s="1" t="s">
        <v>2860</v>
      </c>
      <c r="C320" s="1">
        <v>25</v>
      </c>
      <c r="D320" s="1">
        <v>3</v>
      </c>
      <c r="E320" s="177" t="s">
        <v>2846</v>
      </c>
      <c r="F320" s="1">
        <v>5</v>
      </c>
      <c r="G320" s="1">
        <v>4</v>
      </c>
      <c r="H320" s="1">
        <v>81</v>
      </c>
      <c r="I320" s="178">
        <f t="shared" si="4"/>
        <v>1981.3215811965813</v>
      </c>
      <c r="J320" s="179">
        <v>-8.61</v>
      </c>
      <c r="K320" s="179">
        <v>258</v>
      </c>
      <c r="L320" s="60" t="s">
        <v>2243</v>
      </c>
    </row>
    <row r="321" spans="1:12" x14ac:dyDescent="0.3">
      <c r="A321" s="1" t="s">
        <v>2861</v>
      </c>
      <c r="B321" s="1" t="s">
        <v>2862</v>
      </c>
      <c r="C321" s="1">
        <v>5</v>
      </c>
      <c r="D321" s="1">
        <v>4</v>
      </c>
      <c r="E321" s="177" t="s">
        <v>2846</v>
      </c>
      <c r="F321" s="1">
        <v>15</v>
      </c>
      <c r="G321" s="1">
        <v>4</v>
      </c>
      <c r="H321" s="1">
        <v>81</v>
      </c>
      <c r="I321" s="178">
        <f t="shared" si="4"/>
        <v>1981.3493589743591</v>
      </c>
      <c r="J321" s="179">
        <v>-8.93</v>
      </c>
      <c r="K321" s="179">
        <v>255</v>
      </c>
      <c r="L321" s="60" t="s">
        <v>2243</v>
      </c>
    </row>
    <row r="322" spans="1:12" x14ac:dyDescent="0.3">
      <c r="A322" s="1" t="s">
        <v>2863</v>
      </c>
      <c r="B322" s="1" t="s">
        <v>2864</v>
      </c>
      <c r="C322" s="1">
        <v>15</v>
      </c>
      <c r="D322" s="1">
        <v>4</v>
      </c>
      <c r="E322" s="177" t="s">
        <v>2846</v>
      </c>
      <c r="F322" s="1">
        <v>5</v>
      </c>
      <c r="G322" s="1">
        <v>5</v>
      </c>
      <c r="H322" s="1">
        <v>81</v>
      </c>
      <c r="I322" s="178">
        <f t="shared" si="4"/>
        <v>1981.3985042735044</v>
      </c>
      <c r="J322" s="179">
        <v>-8.2799999999999994</v>
      </c>
      <c r="K322" s="179">
        <v>247</v>
      </c>
      <c r="L322" s="60" t="s">
        <v>2243</v>
      </c>
    </row>
    <row r="323" spans="1:12" x14ac:dyDescent="0.3">
      <c r="A323" s="1" t="s">
        <v>2865</v>
      </c>
      <c r="B323" s="1" t="s">
        <v>2866</v>
      </c>
      <c r="C323" s="1">
        <v>5</v>
      </c>
      <c r="D323" s="1">
        <v>5</v>
      </c>
      <c r="E323" s="177" t="s">
        <v>2846</v>
      </c>
      <c r="F323" s="1">
        <v>16</v>
      </c>
      <c r="G323" s="1">
        <v>5</v>
      </c>
      <c r="H323" s="1">
        <v>81</v>
      </c>
      <c r="I323" s="178">
        <f t="shared" si="4"/>
        <v>1981.42905982906</v>
      </c>
      <c r="J323" s="179">
        <v>-8.1199999999999992</v>
      </c>
      <c r="K323" s="179">
        <v>256</v>
      </c>
      <c r="L323" s="60" t="s">
        <v>2243</v>
      </c>
    </row>
    <row r="324" spans="1:12" x14ac:dyDescent="0.3">
      <c r="A324" s="1" t="s">
        <v>2867</v>
      </c>
      <c r="B324" s="1" t="s">
        <v>2868</v>
      </c>
      <c r="C324" s="1">
        <v>16</v>
      </c>
      <c r="D324" s="1">
        <v>5</v>
      </c>
      <c r="E324" s="177" t="s">
        <v>2846</v>
      </c>
      <c r="F324" s="1">
        <v>5</v>
      </c>
      <c r="G324" s="1">
        <v>6</v>
      </c>
      <c r="H324" s="1">
        <v>81</v>
      </c>
      <c r="I324" s="178">
        <f t="shared" ref="I324:I367" si="5">1900+H324+G324/13+F324/360</f>
        <v>1981.4754273504275</v>
      </c>
      <c r="J324" s="179">
        <v>-8.39</v>
      </c>
      <c r="K324" s="179">
        <v>264</v>
      </c>
      <c r="L324" s="60" t="s">
        <v>2212</v>
      </c>
    </row>
    <row r="325" spans="1:12" x14ac:dyDescent="0.3">
      <c r="A325" s="1" t="s">
        <v>2869</v>
      </c>
      <c r="B325" s="1" t="s">
        <v>2870</v>
      </c>
      <c r="C325" s="1">
        <v>27</v>
      </c>
      <c r="D325" s="1">
        <v>5</v>
      </c>
      <c r="E325" s="177" t="s">
        <v>2813</v>
      </c>
      <c r="F325" s="1">
        <v>16</v>
      </c>
      <c r="G325" s="1">
        <v>6</v>
      </c>
      <c r="H325" s="1">
        <v>81</v>
      </c>
      <c r="I325" s="178">
        <f t="shared" si="5"/>
        <v>1981.505982905983</v>
      </c>
      <c r="J325" s="179">
        <v>-7.99</v>
      </c>
      <c r="K325" s="179">
        <v>259</v>
      </c>
      <c r="L325" s="60" t="s">
        <v>2243</v>
      </c>
    </row>
    <row r="326" spans="1:12" x14ac:dyDescent="0.3">
      <c r="A326" s="1" t="s">
        <v>2871</v>
      </c>
      <c r="B326" s="1" t="s">
        <v>2872</v>
      </c>
      <c r="C326" s="1">
        <v>15</v>
      </c>
      <c r="D326" s="1">
        <v>6</v>
      </c>
      <c r="E326" s="177" t="s">
        <v>2846</v>
      </c>
      <c r="F326" s="1">
        <v>5</v>
      </c>
      <c r="G326" s="1">
        <v>7</v>
      </c>
      <c r="H326" s="1">
        <v>81</v>
      </c>
      <c r="I326" s="178">
        <f t="shared" si="5"/>
        <v>1981.5523504273503</v>
      </c>
      <c r="J326" s="179">
        <v>-7.91</v>
      </c>
      <c r="K326" s="179">
        <v>265</v>
      </c>
      <c r="L326" s="60" t="s">
        <v>2203</v>
      </c>
    </row>
    <row r="327" spans="1:12" x14ac:dyDescent="0.3">
      <c r="A327" s="1" t="s">
        <v>2873</v>
      </c>
      <c r="B327" s="1" t="s">
        <v>2874</v>
      </c>
      <c r="C327" s="1">
        <v>5</v>
      </c>
      <c r="D327" s="1">
        <v>7</v>
      </c>
      <c r="E327" s="177" t="s">
        <v>2846</v>
      </c>
      <c r="F327" s="1">
        <v>25</v>
      </c>
      <c r="G327" s="1">
        <v>7</v>
      </c>
      <c r="H327" s="1">
        <v>81</v>
      </c>
      <c r="I327" s="178">
        <f t="shared" si="5"/>
        <v>1981.6079059829058</v>
      </c>
      <c r="J327" s="179">
        <v>-8.2899999999999991</v>
      </c>
      <c r="K327" s="179">
        <v>271</v>
      </c>
      <c r="L327" s="60" t="s">
        <v>2243</v>
      </c>
    </row>
    <row r="328" spans="1:12" x14ac:dyDescent="0.3">
      <c r="A328" s="1" t="s">
        <v>2875</v>
      </c>
      <c r="B328" s="1" t="s">
        <v>2876</v>
      </c>
      <c r="C328" s="1">
        <v>25</v>
      </c>
      <c r="D328" s="1">
        <v>7</v>
      </c>
      <c r="E328" s="177" t="s">
        <v>2846</v>
      </c>
      <c r="F328" s="1">
        <v>15</v>
      </c>
      <c r="G328" s="1">
        <v>8</v>
      </c>
      <c r="H328" s="1">
        <v>81</v>
      </c>
      <c r="I328" s="178">
        <f t="shared" si="5"/>
        <v>1981.6570512820513</v>
      </c>
      <c r="J328" s="179">
        <v>-7.41</v>
      </c>
      <c r="K328" s="179">
        <v>263</v>
      </c>
      <c r="L328" s="60" t="s">
        <v>2235</v>
      </c>
    </row>
    <row r="329" spans="1:12" x14ac:dyDescent="0.3">
      <c r="A329" s="1" t="s">
        <v>2877</v>
      </c>
      <c r="B329" s="1" t="s">
        <v>2878</v>
      </c>
      <c r="C329" s="1">
        <v>24</v>
      </c>
      <c r="D329" s="1">
        <v>8</v>
      </c>
      <c r="E329" s="177" t="s">
        <v>2846</v>
      </c>
      <c r="F329" s="1">
        <v>15</v>
      </c>
      <c r="G329" s="1">
        <v>9</v>
      </c>
      <c r="H329" s="1">
        <v>81</v>
      </c>
      <c r="I329" s="178">
        <f t="shared" si="5"/>
        <v>1981.7339743589744</v>
      </c>
      <c r="J329" s="179">
        <v>-8.08</v>
      </c>
      <c r="K329" s="179">
        <v>261</v>
      </c>
      <c r="L329" s="60" t="s">
        <v>2243</v>
      </c>
    </row>
    <row r="330" spans="1:12" x14ac:dyDescent="0.3">
      <c r="A330" s="1" t="s">
        <v>2879</v>
      </c>
      <c r="B330" s="1" t="s">
        <v>2880</v>
      </c>
      <c r="C330" s="1">
        <v>5</v>
      </c>
      <c r="D330" s="1">
        <v>10</v>
      </c>
      <c r="E330" s="177" t="s">
        <v>2846</v>
      </c>
      <c r="F330" s="1">
        <v>26</v>
      </c>
      <c r="G330" s="1">
        <v>10</v>
      </c>
      <c r="H330" s="1">
        <v>81</v>
      </c>
      <c r="I330" s="178">
        <f t="shared" si="5"/>
        <v>1981.841452991453</v>
      </c>
      <c r="J330" s="179">
        <v>-8.66</v>
      </c>
      <c r="K330" s="179">
        <v>264</v>
      </c>
      <c r="L330" s="60" t="s">
        <v>2235</v>
      </c>
    </row>
    <row r="331" spans="1:12" x14ac:dyDescent="0.3">
      <c r="A331" s="1" t="s">
        <v>2881</v>
      </c>
      <c r="B331" s="1" t="s">
        <v>2882</v>
      </c>
      <c r="C331" s="1">
        <v>7</v>
      </c>
      <c r="D331" s="1">
        <v>11</v>
      </c>
      <c r="E331" s="177" t="s">
        <v>2846</v>
      </c>
      <c r="F331" s="1">
        <v>25</v>
      </c>
      <c r="G331" s="1">
        <v>11</v>
      </c>
      <c r="H331" s="1">
        <v>81</v>
      </c>
      <c r="I331" s="178">
        <f t="shared" si="5"/>
        <v>1981.9155982905982</v>
      </c>
      <c r="J331" s="179">
        <v>-8.66</v>
      </c>
      <c r="K331" s="179">
        <v>244</v>
      </c>
      <c r="L331" s="60" t="s">
        <v>2235</v>
      </c>
    </row>
    <row r="332" spans="1:12" x14ac:dyDescent="0.3">
      <c r="A332" s="1" t="s">
        <v>2883</v>
      </c>
      <c r="B332" s="1" t="s">
        <v>2884</v>
      </c>
      <c r="C332" s="1">
        <v>2</v>
      </c>
      <c r="D332" s="1">
        <v>12</v>
      </c>
      <c r="E332" s="177" t="s">
        <v>2846</v>
      </c>
      <c r="F332" s="1">
        <v>15</v>
      </c>
      <c r="G332" s="1">
        <v>12</v>
      </c>
      <c r="H332" s="1">
        <v>81</v>
      </c>
      <c r="I332" s="178">
        <f t="shared" si="5"/>
        <v>1981.9647435897436</v>
      </c>
      <c r="J332" s="179">
        <v>-8.67</v>
      </c>
      <c r="K332" s="179">
        <v>245</v>
      </c>
      <c r="L332" s="60" t="s">
        <v>2243</v>
      </c>
    </row>
    <row r="333" spans="1:12" x14ac:dyDescent="0.3">
      <c r="A333" s="1" t="s">
        <v>2885</v>
      </c>
      <c r="B333" s="1" t="s">
        <v>2886</v>
      </c>
      <c r="C333" s="1">
        <v>15</v>
      </c>
      <c r="D333" s="1">
        <v>12</v>
      </c>
      <c r="E333" s="177" t="s">
        <v>2846</v>
      </c>
      <c r="F333" s="1">
        <v>5</v>
      </c>
      <c r="G333" s="1">
        <v>1</v>
      </c>
      <c r="H333" s="1">
        <v>82</v>
      </c>
      <c r="I333" s="178">
        <f t="shared" si="5"/>
        <v>1982.090811965812</v>
      </c>
      <c r="J333" s="179">
        <v>-8.83</v>
      </c>
      <c r="K333" s="179">
        <v>252</v>
      </c>
      <c r="L333" s="60" t="s">
        <v>2243</v>
      </c>
    </row>
    <row r="334" spans="1:12" x14ac:dyDescent="0.3">
      <c r="A334" s="1" t="s">
        <v>2887</v>
      </c>
      <c r="B334" s="1" t="s">
        <v>2888</v>
      </c>
      <c r="C334" s="1">
        <v>15</v>
      </c>
      <c r="D334" s="1">
        <v>1</v>
      </c>
      <c r="E334" s="177" t="s">
        <v>2889</v>
      </c>
      <c r="F334" s="1">
        <v>6</v>
      </c>
      <c r="G334" s="1">
        <v>2</v>
      </c>
      <c r="H334" s="1">
        <v>82</v>
      </c>
      <c r="I334" s="178">
        <f t="shared" si="5"/>
        <v>1982.1705128205128</v>
      </c>
      <c r="J334" s="179">
        <v>-8.74</v>
      </c>
      <c r="K334" s="179">
        <v>246</v>
      </c>
      <c r="L334" s="60" t="s">
        <v>2890</v>
      </c>
    </row>
    <row r="335" spans="1:12" x14ac:dyDescent="0.3">
      <c r="A335" s="1" t="s">
        <v>2891</v>
      </c>
      <c r="B335" s="1" t="s">
        <v>2892</v>
      </c>
      <c r="C335" s="1">
        <v>6</v>
      </c>
      <c r="D335" s="1">
        <v>2</v>
      </c>
      <c r="E335" s="177" t="s">
        <v>2889</v>
      </c>
      <c r="F335" s="1">
        <v>15</v>
      </c>
      <c r="G335" s="1">
        <v>2</v>
      </c>
      <c r="H335" s="1">
        <v>82</v>
      </c>
      <c r="I335" s="178">
        <f t="shared" si="5"/>
        <v>1982.1955128205129</v>
      </c>
      <c r="J335" s="179">
        <v>-8.57</v>
      </c>
      <c r="K335" s="179">
        <v>245</v>
      </c>
      <c r="L335" s="60" t="s">
        <v>2212</v>
      </c>
    </row>
    <row r="336" spans="1:12" x14ac:dyDescent="0.3">
      <c r="A336" s="1" t="s">
        <v>2893</v>
      </c>
      <c r="B336" s="1" t="s">
        <v>2894</v>
      </c>
      <c r="C336" s="1">
        <v>15</v>
      </c>
      <c r="D336" s="1">
        <v>2</v>
      </c>
      <c r="E336" s="177" t="s">
        <v>2889</v>
      </c>
      <c r="F336" s="1">
        <v>25</v>
      </c>
      <c r="G336" s="1">
        <v>2</v>
      </c>
      <c r="H336" s="1">
        <v>82</v>
      </c>
      <c r="I336" s="178">
        <f t="shared" si="5"/>
        <v>1982.2232905982905</v>
      </c>
      <c r="J336" s="179">
        <v>-8.81</v>
      </c>
      <c r="K336" s="179">
        <v>234</v>
      </c>
      <c r="L336" s="60" t="s">
        <v>2203</v>
      </c>
    </row>
    <row r="337" spans="1:12" x14ac:dyDescent="0.3">
      <c r="A337" s="1" t="s">
        <v>2895</v>
      </c>
      <c r="B337" s="1" t="s">
        <v>2896</v>
      </c>
      <c r="C337" s="1">
        <v>25</v>
      </c>
      <c r="D337" s="1">
        <v>2</v>
      </c>
      <c r="E337" s="177" t="s">
        <v>2889</v>
      </c>
      <c r="F337" s="1">
        <v>6</v>
      </c>
      <c r="G337" s="1">
        <v>3</v>
      </c>
      <c r="H337" s="1">
        <v>82</v>
      </c>
      <c r="I337" s="178">
        <f t="shared" si="5"/>
        <v>1982.2474358974359</v>
      </c>
      <c r="J337" s="179">
        <v>-8.93</v>
      </c>
      <c r="K337" s="179">
        <v>221</v>
      </c>
      <c r="L337" s="60" t="s">
        <v>2243</v>
      </c>
    </row>
    <row r="338" spans="1:12" x14ac:dyDescent="0.3">
      <c r="A338" s="1" t="s">
        <v>2897</v>
      </c>
      <c r="B338" s="1" t="s">
        <v>2898</v>
      </c>
      <c r="C338" s="1">
        <v>6</v>
      </c>
      <c r="D338" s="1">
        <v>3</v>
      </c>
      <c r="E338" s="177" t="s">
        <v>2889</v>
      </c>
      <c r="F338" s="1">
        <v>25</v>
      </c>
      <c r="G338" s="1">
        <v>3</v>
      </c>
      <c r="H338" s="1">
        <v>82</v>
      </c>
      <c r="I338" s="178">
        <f t="shared" si="5"/>
        <v>1982.3002136752136</v>
      </c>
      <c r="J338" s="179">
        <v>-9.3699999999999992</v>
      </c>
      <c r="K338" s="179">
        <v>244</v>
      </c>
      <c r="L338" s="60" t="s">
        <v>2243</v>
      </c>
    </row>
    <row r="339" spans="1:12" x14ac:dyDescent="0.3">
      <c r="A339" s="1" t="s">
        <v>2899</v>
      </c>
      <c r="B339" s="1" t="s">
        <v>2900</v>
      </c>
      <c r="C339" s="1">
        <v>25</v>
      </c>
      <c r="D339" s="1">
        <v>3</v>
      </c>
      <c r="E339" s="177" t="s">
        <v>2889</v>
      </c>
      <c r="F339" s="1">
        <v>5</v>
      </c>
      <c r="G339" s="1">
        <v>4</v>
      </c>
      <c r="H339" s="1">
        <v>82</v>
      </c>
      <c r="I339" s="178">
        <f t="shared" si="5"/>
        <v>1982.3215811965813</v>
      </c>
      <c r="J339" s="179">
        <v>-8.8699999999999992</v>
      </c>
      <c r="K339" s="179">
        <v>243</v>
      </c>
      <c r="L339" s="60" t="s">
        <v>2243</v>
      </c>
    </row>
    <row r="340" spans="1:12" x14ac:dyDescent="0.3">
      <c r="A340" s="1" t="s">
        <v>2901</v>
      </c>
      <c r="B340" s="1" t="s">
        <v>2902</v>
      </c>
      <c r="C340" s="1">
        <v>5</v>
      </c>
      <c r="D340" s="1">
        <v>4</v>
      </c>
      <c r="E340" s="177" t="s">
        <v>2889</v>
      </c>
      <c r="F340" s="1">
        <v>15</v>
      </c>
      <c r="G340" s="1">
        <v>4</v>
      </c>
      <c r="H340" s="1">
        <v>82</v>
      </c>
      <c r="I340" s="178">
        <f t="shared" si="5"/>
        <v>1982.3493589743591</v>
      </c>
      <c r="J340" s="179">
        <v>-8.6999999999999993</v>
      </c>
      <c r="K340" s="179">
        <v>224</v>
      </c>
      <c r="L340" s="60" t="s">
        <v>2212</v>
      </c>
    </row>
    <row r="341" spans="1:12" x14ac:dyDescent="0.3">
      <c r="A341" s="1" t="s">
        <v>2903</v>
      </c>
      <c r="B341" s="1" t="s">
        <v>2904</v>
      </c>
      <c r="C341" s="1">
        <v>15</v>
      </c>
      <c r="D341" s="1">
        <v>4</v>
      </c>
      <c r="E341" s="177" t="s">
        <v>2889</v>
      </c>
      <c r="F341" s="1">
        <v>25</v>
      </c>
      <c r="G341" s="1">
        <v>4</v>
      </c>
      <c r="H341" s="1">
        <v>82</v>
      </c>
      <c r="I341" s="178">
        <f t="shared" si="5"/>
        <v>1982.3771367521367</v>
      </c>
      <c r="J341" s="179">
        <v>-8</v>
      </c>
      <c r="K341" s="179">
        <v>237</v>
      </c>
      <c r="L341" s="61" t="s">
        <v>2905</v>
      </c>
    </row>
    <row r="342" spans="1:12" x14ac:dyDescent="0.3">
      <c r="A342" s="1" t="s">
        <v>2906</v>
      </c>
      <c r="B342" s="1" t="s">
        <v>2907</v>
      </c>
      <c r="C342" s="1">
        <v>25</v>
      </c>
      <c r="D342" s="1">
        <v>4</v>
      </c>
      <c r="E342" s="177" t="s">
        <v>2889</v>
      </c>
      <c r="F342" s="1">
        <v>16</v>
      </c>
      <c r="G342" s="1">
        <v>5</v>
      </c>
      <c r="H342" s="1">
        <v>82</v>
      </c>
      <c r="I342" s="178">
        <f t="shared" si="5"/>
        <v>1982.42905982906</v>
      </c>
      <c r="J342" s="179">
        <v>-8.34</v>
      </c>
      <c r="K342" s="179">
        <v>243</v>
      </c>
      <c r="L342" s="60" t="s">
        <v>2235</v>
      </c>
    </row>
    <row r="343" spans="1:12" x14ac:dyDescent="0.3">
      <c r="A343" s="1" t="s">
        <v>2908</v>
      </c>
      <c r="B343" s="1" t="s">
        <v>2909</v>
      </c>
      <c r="C343" s="1">
        <v>16</v>
      </c>
      <c r="D343" s="1">
        <v>5</v>
      </c>
      <c r="E343" s="177" t="s">
        <v>2889</v>
      </c>
      <c r="F343" s="1">
        <v>25</v>
      </c>
      <c r="G343" s="1">
        <v>5</v>
      </c>
      <c r="H343" s="1">
        <v>82</v>
      </c>
      <c r="I343" s="178">
        <f t="shared" si="5"/>
        <v>1982.4540598290598</v>
      </c>
      <c r="J343" s="179">
        <v>-8.26</v>
      </c>
      <c r="K343" s="179">
        <v>240</v>
      </c>
      <c r="L343" s="60" t="s">
        <v>2235</v>
      </c>
    </row>
    <row r="344" spans="1:12" x14ac:dyDescent="0.3">
      <c r="A344" s="1" t="s">
        <v>2910</v>
      </c>
      <c r="B344" s="1" t="s">
        <v>2911</v>
      </c>
      <c r="C344" s="1">
        <v>25</v>
      </c>
      <c r="D344" s="1">
        <v>5</v>
      </c>
      <c r="E344" s="177" t="s">
        <v>2889</v>
      </c>
      <c r="F344" s="1">
        <v>5</v>
      </c>
      <c r="G344" s="1">
        <v>6</v>
      </c>
      <c r="H344" s="1">
        <v>82</v>
      </c>
      <c r="I344" s="178">
        <f t="shared" si="5"/>
        <v>1982.4754273504275</v>
      </c>
      <c r="J344" s="179">
        <v>-8.2899999999999991</v>
      </c>
      <c r="K344" s="179">
        <v>236</v>
      </c>
      <c r="L344" s="60" t="s">
        <v>2243</v>
      </c>
    </row>
    <row r="345" spans="1:12" x14ac:dyDescent="0.3">
      <c r="A345" s="1" t="s">
        <v>2912</v>
      </c>
      <c r="B345" s="1" t="s">
        <v>2913</v>
      </c>
      <c r="C345" s="1">
        <v>5</v>
      </c>
      <c r="D345" s="1">
        <v>6</v>
      </c>
      <c r="E345" s="177" t="s">
        <v>2889</v>
      </c>
      <c r="F345" s="1">
        <v>15</v>
      </c>
      <c r="G345" s="1">
        <v>6</v>
      </c>
      <c r="H345" s="1">
        <v>82</v>
      </c>
      <c r="I345" s="178">
        <f t="shared" si="5"/>
        <v>1982.5032051282053</v>
      </c>
      <c r="J345" s="179">
        <v>-7.96</v>
      </c>
      <c r="K345" s="179">
        <v>225</v>
      </c>
      <c r="L345" s="60" t="s">
        <v>2243</v>
      </c>
    </row>
    <row r="346" spans="1:12" x14ac:dyDescent="0.3">
      <c r="A346" s="1" t="s">
        <v>2914</v>
      </c>
      <c r="B346" s="1" t="s">
        <v>2915</v>
      </c>
      <c r="C346" s="1">
        <v>15</v>
      </c>
      <c r="D346" s="1">
        <v>6</v>
      </c>
      <c r="E346" s="177" t="s">
        <v>2889</v>
      </c>
      <c r="F346" s="1">
        <v>25</v>
      </c>
      <c r="G346" s="1">
        <v>6</v>
      </c>
      <c r="H346" s="1">
        <v>82</v>
      </c>
      <c r="I346" s="178">
        <f t="shared" si="5"/>
        <v>1982.5309829059829</v>
      </c>
      <c r="J346" s="179">
        <v>-8.17</v>
      </c>
      <c r="K346" s="179">
        <v>235</v>
      </c>
      <c r="L346" s="60" t="s">
        <v>2243</v>
      </c>
    </row>
    <row r="347" spans="1:12" x14ac:dyDescent="0.3">
      <c r="A347" s="1" t="s">
        <v>2916</v>
      </c>
      <c r="B347" s="1" t="s">
        <v>2917</v>
      </c>
      <c r="C347" s="1">
        <v>25</v>
      </c>
      <c r="D347" s="1">
        <v>6</v>
      </c>
      <c r="E347" s="177" t="s">
        <v>2889</v>
      </c>
      <c r="F347" s="1">
        <v>7</v>
      </c>
      <c r="G347" s="1">
        <v>7</v>
      </c>
      <c r="H347" s="1">
        <v>82</v>
      </c>
      <c r="I347" s="178">
        <f t="shared" si="5"/>
        <v>1982.5579059829058</v>
      </c>
      <c r="J347" s="179">
        <v>-7.69</v>
      </c>
      <c r="K347" s="179">
        <v>242</v>
      </c>
      <c r="L347" s="60" t="s">
        <v>2918</v>
      </c>
    </row>
    <row r="348" spans="1:12" x14ac:dyDescent="0.3">
      <c r="A348" s="1" t="s">
        <v>2919</v>
      </c>
      <c r="B348" s="1" t="s">
        <v>2920</v>
      </c>
      <c r="C348" s="1">
        <v>17</v>
      </c>
      <c r="D348" s="1">
        <v>7</v>
      </c>
      <c r="E348" s="177" t="s">
        <v>2889</v>
      </c>
      <c r="F348" s="1">
        <v>5</v>
      </c>
      <c r="G348" s="1">
        <v>8</v>
      </c>
      <c r="H348" s="1">
        <v>82</v>
      </c>
      <c r="I348" s="178">
        <f t="shared" si="5"/>
        <v>1982.6292735042734</v>
      </c>
      <c r="J348" s="179">
        <v>-7.91</v>
      </c>
      <c r="K348" s="179">
        <v>240</v>
      </c>
      <c r="L348" s="60" t="s">
        <v>2235</v>
      </c>
    </row>
    <row r="349" spans="1:12" x14ac:dyDescent="0.3">
      <c r="A349" s="1" t="s">
        <v>2921</v>
      </c>
      <c r="B349" s="1" t="s">
        <v>2922</v>
      </c>
      <c r="C349" s="1">
        <v>5</v>
      </c>
      <c r="D349" s="1">
        <v>8</v>
      </c>
      <c r="E349" s="177" t="s">
        <v>2889</v>
      </c>
      <c r="F349" s="1">
        <v>16</v>
      </c>
      <c r="G349" s="1">
        <v>8</v>
      </c>
      <c r="H349" s="1">
        <v>82</v>
      </c>
      <c r="I349" s="178">
        <f t="shared" si="5"/>
        <v>1982.659829059829</v>
      </c>
      <c r="J349" s="179">
        <v>-7.84</v>
      </c>
      <c r="K349" s="179">
        <v>233</v>
      </c>
      <c r="L349" s="60" t="s">
        <v>2235</v>
      </c>
    </row>
    <row r="350" spans="1:12" x14ac:dyDescent="0.3">
      <c r="A350" s="1" t="s">
        <v>2923</v>
      </c>
      <c r="B350" s="1" t="s">
        <v>2924</v>
      </c>
      <c r="C350" s="1">
        <v>16</v>
      </c>
      <c r="D350" s="1">
        <v>8</v>
      </c>
      <c r="E350" s="177" t="s">
        <v>2889</v>
      </c>
      <c r="F350" s="1">
        <v>5</v>
      </c>
      <c r="G350" s="1">
        <v>9</v>
      </c>
      <c r="H350" s="1">
        <v>82</v>
      </c>
      <c r="I350" s="178">
        <f t="shared" si="5"/>
        <v>1982.7061965811965</v>
      </c>
      <c r="J350" s="179">
        <v>-7.83</v>
      </c>
      <c r="K350" s="179">
        <v>246</v>
      </c>
      <c r="L350" s="60" t="s">
        <v>2235</v>
      </c>
    </row>
    <row r="351" spans="1:12" x14ac:dyDescent="0.3">
      <c r="A351" s="1" t="s">
        <v>2925</v>
      </c>
      <c r="B351" s="1" t="s">
        <v>2926</v>
      </c>
      <c r="C351" s="1">
        <v>5</v>
      </c>
      <c r="D351" s="1">
        <v>9</v>
      </c>
      <c r="E351" s="177" t="s">
        <v>2889</v>
      </c>
      <c r="F351" s="1">
        <v>15</v>
      </c>
      <c r="G351" s="1">
        <v>9</v>
      </c>
      <c r="H351" s="1">
        <v>82</v>
      </c>
      <c r="I351" s="178">
        <f t="shared" si="5"/>
        <v>1982.7339743589744</v>
      </c>
      <c r="J351" s="179">
        <v>-7.98</v>
      </c>
      <c r="K351" s="179">
        <v>254</v>
      </c>
      <c r="L351" s="61" t="s">
        <v>2226</v>
      </c>
    </row>
    <row r="352" spans="1:12" x14ac:dyDescent="0.3">
      <c r="A352" s="1" t="s">
        <v>2927</v>
      </c>
      <c r="B352" s="1" t="s">
        <v>2928</v>
      </c>
      <c r="C352" s="1">
        <v>15</v>
      </c>
      <c r="D352" s="1">
        <v>9</v>
      </c>
      <c r="E352" s="177" t="s">
        <v>2889</v>
      </c>
      <c r="F352" s="1">
        <v>25</v>
      </c>
      <c r="G352" s="1">
        <v>9</v>
      </c>
      <c r="H352" s="1">
        <v>82</v>
      </c>
      <c r="I352" s="178">
        <f t="shared" si="5"/>
        <v>1982.761752136752</v>
      </c>
      <c r="J352" s="179">
        <v>-8.2200000000000006</v>
      </c>
      <c r="K352" s="179">
        <v>235</v>
      </c>
      <c r="L352" s="60" t="s">
        <v>2235</v>
      </c>
    </row>
    <row r="353" spans="1:12" x14ac:dyDescent="0.3">
      <c r="A353" s="1" t="s">
        <v>2929</v>
      </c>
      <c r="B353" s="1" t="s">
        <v>2930</v>
      </c>
      <c r="C353" s="1">
        <v>27</v>
      </c>
      <c r="D353" s="1">
        <v>11</v>
      </c>
      <c r="E353" s="177" t="s">
        <v>2889</v>
      </c>
      <c r="F353" s="1">
        <v>6</v>
      </c>
      <c r="G353" s="1">
        <v>12</v>
      </c>
      <c r="H353" s="1">
        <v>82</v>
      </c>
      <c r="I353" s="178">
        <f t="shared" si="5"/>
        <v>1982.9397435897436</v>
      </c>
      <c r="J353" s="179">
        <v>-9.1</v>
      </c>
      <c r="K353" s="179">
        <v>235</v>
      </c>
      <c r="L353" s="60" t="s">
        <v>2918</v>
      </c>
    </row>
    <row r="354" spans="1:12" x14ac:dyDescent="0.3">
      <c r="A354" s="1" t="s">
        <v>2931</v>
      </c>
      <c r="B354" s="1" t="s">
        <v>2932</v>
      </c>
      <c r="C354" s="1">
        <v>6</v>
      </c>
      <c r="D354" s="1">
        <v>12</v>
      </c>
      <c r="E354" s="177" t="s">
        <v>2889</v>
      </c>
      <c r="F354" s="1">
        <v>15</v>
      </c>
      <c r="G354" s="1">
        <v>12</v>
      </c>
      <c r="H354" s="1">
        <v>82</v>
      </c>
      <c r="I354" s="178">
        <f t="shared" si="5"/>
        <v>1982.9647435897436</v>
      </c>
      <c r="J354" s="179">
        <v>-8.39</v>
      </c>
      <c r="K354" s="179">
        <v>232</v>
      </c>
      <c r="L354" s="60" t="s">
        <v>2235</v>
      </c>
    </row>
    <row r="355" spans="1:12" x14ac:dyDescent="0.3">
      <c r="A355" s="1" t="s">
        <v>2933</v>
      </c>
      <c r="B355" s="1" t="s">
        <v>2934</v>
      </c>
      <c r="C355" s="1">
        <v>15</v>
      </c>
      <c r="D355" s="1">
        <v>12</v>
      </c>
      <c r="E355" s="177" t="s">
        <v>2889</v>
      </c>
      <c r="F355" s="1">
        <v>27</v>
      </c>
      <c r="G355" s="1">
        <v>12</v>
      </c>
      <c r="H355" s="1">
        <v>82</v>
      </c>
      <c r="I355" s="178">
        <f t="shared" si="5"/>
        <v>1982.998076923077</v>
      </c>
      <c r="J355" s="179">
        <v>-8.58</v>
      </c>
      <c r="K355" s="179">
        <v>229</v>
      </c>
      <c r="L355" s="60" t="s">
        <v>2918</v>
      </c>
    </row>
    <row r="356" spans="1:12" x14ac:dyDescent="0.3">
      <c r="A356" s="1" t="s">
        <v>2935</v>
      </c>
      <c r="B356" s="1" t="s">
        <v>2936</v>
      </c>
      <c r="C356" s="1">
        <v>27</v>
      </c>
      <c r="D356" s="1">
        <v>12</v>
      </c>
      <c r="E356" s="177" t="s">
        <v>2889</v>
      </c>
      <c r="F356" s="1">
        <v>15</v>
      </c>
      <c r="G356" s="1">
        <v>1</v>
      </c>
      <c r="H356" s="1">
        <v>83</v>
      </c>
      <c r="I356" s="178">
        <f t="shared" si="5"/>
        <v>1983.1185897435898</v>
      </c>
      <c r="J356" s="179">
        <v>-8.52</v>
      </c>
      <c r="K356" s="179">
        <v>230</v>
      </c>
      <c r="L356" s="60" t="s">
        <v>2918</v>
      </c>
    </row>
    <row r="357" spans="1:12" x14ac:dyDescent="0.3">
      <c r="A357" s="1" t="s">
        <v>2937</v>
      </c>
      <c r="B357" s="1" t="s">
        <v>2938</v>
      </c>
      <c r="C357" s="1">
        <v>18</v>
      </c>
      <c r="D357" s="1">
        <v>2</v>
      </c>
      <c r="E357" s="177" t="s">
        <v>2939</v>
      </c>
      <c r="F357" s="1">
        <v>25</v>
      </c>
      <c r="G357" s="1">
        <v>2</v>
      </c>
      <c r="H357" s="1">
        <v>83</v>
      </c>
      <c r="I357" s="178">
        <f t="shared" si="5"/>
        <v>1983.2232905982905</v>
      </c>
      <c r="J357" s="179">
        <v>-8.36</v>
      </c>
      <c r="K357" s="179">
        <v>217</v>
      </c>
      <c r="L357" s="60" t="s">
        <v>2235</v>
      </c>
    </row>
    <row r="358" spans="1:12" x14ac:dyDescent="0.3">
      <c r="A358" s="1" t="s">
        <v>2940</v>
      </c>
      <c r="B358" s="1" t="s">
        <v>2941</v>
      </c>
      <c r="C358" s="1">
        <v>25</v>
      </c>
      <c r="D358" s="1">
        <v>2</v>
      </c>
      <c r="E358" s="177" t="s">
        <v>2939</v>
      </c>
      <c r="F358" s="1">
        <v>15</v>
      </c>
      <c r="G358" s="1">
        <v>3</v>
      </c>
      <c r="H358" s="1">
        <v>83</v>
      </c>
      <c r="I358" s="178">
        <f t="shared" si="5"/>
        <v>1983.272435897436</v>
      </c>
      <c r="J358" s="179">
        <v>-8.25</v>
      </c>
      <c r="K358" s="179">
        <v>239</v>
      </c>
      <c r="L358" s="60" t="s">
        <v>2235</v>
      </c>
    </row>
    <row r="359" spans="1:12" x14ac:dyDescent="0.3">
      <c r="A359" s="1" t="s">
        <v>2942</v>
      </c>
      <c r="B359" s="1" t="s">
        <v>2943</v>
      </c>
      <c r="C359" s="1">
        <v>15</v>
      </c>
      <c r="D359" s="1">
        <v>3</v>
      </c>
      <c r="E359" s="177" t="s">
        <v>2939</v>
      </c>
      <c r="F359" s="1">
        <v>26</v>
      </c>
      <c r="G359" s="1">
        <v>3</v>
      </c>
      <c r="H359" s="1">
        <v>83</v>
      </c>
      <c r="I359" s="178">
        <f t="shared" si="5"/>
        <v>1983.3029914529916</v>
      </c>
      <c r="J359" s="179">
        <v>-8.5</v>
      </c>
      <c r="K359" s="179">
        <v>225</v>
      </c>
      <c r="L359" s="60" t="s">
        <v>2235</v>
      </c>
    </row>
    <row r="360" spans="1:12" x14ac:dyDescent="0.3">
      <c r="A360" s="1" t="s">
        <v>2944</v>
      </c>
      <c r="B360" s="1" t="s">
        <v>2945</v>
      </c>
      <c r="C360" s="1">
        <v>26</v>
      </c>
      <c r="D360" s="1">
        <v>3</v>
      </c>
      <c r="E360" s="177" t="s">
        <v>2939</v>
      </c>
      <c r="F360" s="1">
        <v>5</v>
      </c>
      <c r="G360" s="1">
        <v>4</v>
      </c>
      <c r="H360" s="1">
        <v>83</v>
      </c>
      <c r="I360" s="178">
        <f t="shared" si="5"/>
        <v>1983.3215811965813</v>
      </c>
      <c r="J360" s="179">
        <v>-8.48</v>
      </c>
      <c r="K360" s="179">
        <v>225</v>
      </c>
      <c r="L360" s="60" t="s">
        <v>2235</v>
      </c>
    </row>
    <row r="361" spans="1:12" x14ac:dyDescent="0.3">
      <c r="A361" s="1" t="s">
        <v>2946</v>
      </c>
      <c r="B361" s="1" t="s">
        <v>2947</v>
      </c>
      <c r="C361" s="1">
        <v>5</v>
      </c>
      <c r="D361" s="1">
        <v>4</v>
      </c>
      <c r="E361" s="177" t="s">
        <v>2939</v>
      </c>
      <c r="F361" s="1">
        <v>15</v>
      </c>
      <c r="G361" s="1">
        <v>4</v>
      </c>
      <c r="H361" s="1">
        <v>83</v>
      </c>
      <c r="I361" s="178">
        <f t="shared" si="5"/>
        <v>1983.3493589743591</v>
      </c>
      <c r="J361" s="179">
        <v>-8.49</v>
      </c>
      <c r="K361" s="179">
        <v>219</v>
      </c>
      <c r="L361" s="60" t="s">
        <v>2918</v>
      </c>
    </row>
    <row r="362" spans="1:12" x14ac:dyDescent="0.3">
      <c r="A362" s="1" t="s">
        <v>2948</v>
      </c>
      <c r="B362" s="1" t="s">
        <v>2949</v>
      </c>
      <c r="C362" s="1">
        <v>15</v>
      </c>
      <c r="D362" s="1">
        <v>4</v>
      </c>
      <c r="E362" s="177" t="s">
        <v>2939</v>
      </c>
      <c r="F362" s="1">
        <v>25</v>
      </c>
      <c r="G362" s="1">
        <v>4</v>
      </c>
      <c r="H362" s="1">
        <v>83</v>
      </c>
      <c r="I362" s="178">
        <f t="shared" si="5"/>
        <v>1983.3771367521367</v>
      </c>
      <c r="J362" s="179">
        <v>-8.85</v>
      </c>
      <c r="K362" s="179">
        <v>227</v>
      </c>
      <c r="L362" s="60" t="s">
        <v>2235</v>
      </c>
    </row>
    <row r="363" spans="1:12" x14ac:dyDescent="0.3">
      <c r="A363" s="1" t="s">
        <v>2950</v>
      </c>
      <c r="B363" s="1" t="s">
        <v>2951</v>
      </c>
      <c r="C363" s="1">
        <v>25</v>
      </c>
      <c r="D363" s="1">
        <v>4</v>
      </c>
      <c r="E363" s="177" t="s">
        <v>2939</v>
      </c>
      <c r="F363" s="1">
        <v>5</v>
      </c>
      <c r="G363" s="1">
        <v>5</v>
      </c>
      <c r="H363" s="1">
        <v>83</v>
      </c>
      <c r="I363" s="178">
        <f t="shared" si="5"/>
        <v>1983.3985042735044</v>
      </c>
      <c r="J363" s="179">
        <v>-8.11</v>
      </c>
      <c r="K363" s="179">
        <v>228</v>
      </c>
      <c r="L363" s="60" t="s">
        <v>2235</v>
      </c>
    </row>
    <row r="364" spans="1:12" x14ac:dyDescent="0.3">
      <c r="A364" s="1" t="s">
        <v>2952</v>
      </c>
      <c r="B364" s="1" t="s">
        <v>2953</v>
      </c>
      <c r="C364" s="1">
        <v>5</v>
      </c>
      <c r="D364" s="1">
        <v>5</v>
      </c>
      <c r="E364" s="177" t="s">
        <v>2939</v>
      </c>
      <c r="F364" s="1">
        <v>14</v>
      </c>
      <c r="G364" s="1">
        <v>5</v>
      </c>
      <c r="H364" s="1">
        <v>83</v>
      </c>
      <c r="I364" s="178">
        <f t="shared" si="5"/>
        <v>1983.4235042735042</v>
      </c>
      <c r="J364" s="179">
        <v>-8.2899999999999991</v>
      </c>
      <c r="K364" s="179">
        <v>230</v>
      </c>
      <c r="L364" s="60" t="s">
        <v>2243</v>
      </c>
    </row>
    <row r="365" spans="1:12" x14ac:dyDescent="0.3">
      <c r="A365" s="1" t="s">
        <v>2954</v>
      </c>
      <c r="B365" s="1" t="s">
        <v>2955</v>
      </c>
      <c r="C365" s="1">
        <v>14</v>
      </c>
      <c r="D365" s="1">
        <v>5</v>
      </c>
      <c r="E365" s="177" t="s">
        <v>2939</v>
      </c>
      <c r="F365" s="1">
        <v>25</v>
      </c>
      <c r="G365" s="1">
        <v>5</v>
      </c>
      <c r="H365" s="1">
        <v>83</v>
      </c>
      <c r="I365" s="178">
        <f t="shared" si="5"/>
        <v>1983.4540598290598</v>
      </c>
      <c r="J365" s="179">
        <v>-8.36</v>
      </c>
      <c r="K365" s="179">
        <v>237</v>
      </c>
      <c r="L365" s="60" t="s">
        <v>2212</v>
      </c>
    </row>
    <row r="366" spans="1:12" x14ac:dyDescent="0.3">
      <c r="A366" s="1" t="s">
        <v>2956</v>
      </c>
      <c r="B366" s="1" t="s">
        <v>2957</v>
      </c>
      <c r="C366" s="1">
        <v>25</v>
      </c>
      <c r="D366" s="1">
        <v>5</v>
      </c>
      <c r="E366" s="177" t="s">
        <v>2939</v>
      </c>
      <c r="F366" s="1">
        <v>6</v>
      </c>
      <c r="G366" s="1">
        <v>6</v>
      </c>
      <c r="H366" s="1">
        <v>83</v>
      </c>
      <c r="I366" s="178">
        <f t="shared" si="5"/>
        <v>1983.4782051282052</v>
      </c>
      <c r="J366" s="179">
        <v>-8.15</v>
      </c>
      <c r="K366" s="179">
        <v>213</v>
      </c>
      <c r="L366" s="60" t="s">
        <v>2243</v>
      </c>
    </row>
    <row r="367" spans="1:12" x14ac:dyDescent="0.3">
      <c r="A367" s="1" t="s">
        <v>2958</v>
      </c>
      <c r="B367" s="1" t="s">
        <v>2959</v>
      </c>
      <c r="C367" s="1">
        <v>6</v>
      </c>
      <c r="D367" s="1">
        <v>6</v>
      </c>
      <c r="E367" s="177" t="s">
        <v>2939</v>
      </c>
      <c r="F367" s="1">
        <v>15</v>
      </c>
      <c r="G367" s="1">
        <v>6</v>
      </c>
      <c r="H367" s="1">
        <v>83</v>
      </c>
      <c r="I367" s="178">
        <f t="shared" si="5"/>
        <v>1983.5032051282053</v>
      </c>
      <c r="J367" s="179">
        <v>-8.2799999999999994</v>
      </c>
      <c r="K367" s="179">
        <v>227</v>
      </c>
      <c r="L367" s="60" t="s">
        <v>2918</v>
      </c>
    </row>
  </sheetData>
  <hyperlinks>
    <hyperlink ref="A1" r:id="rId1"/>
  </hyperlinks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2"/>
  <headerFooter>
    <oddHeader>&amp;C&amp;"Times New Roman,Normal"&amp;12&amp;A</oddHeader>
    <oddFooter>&amp;C&amp;"Times New Roman,Normal"&amp;12Page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2BED"/>
  </sheetPr>
  <dimension ref="A1:IW647"/>
  <sheetViews>
    <sheetView zoomScale="40" zoomScaleNormal="40" workbookViewId="0"/>
  </sheetViews>
  <sheetFormatPr baseColWidth="10" defaultColWidth="8.88671875" defaultRowHeight="14.4" x14ac:dyDescent="0.3"/>
  <cols>
    <col min="1" max="1" width="7.109375" style="1" customWidth="1"/>
    <col min="2" max="2" width="10.6640625" style="1" customWidth="1"/>
    <col min="3" max="3" width="8.109375" style="1" customWidth="1"/>
    <col min="4" max="4" width="12.6640625" style="1" customWidth="1"/>
    <col min="5" max="5" width="13.6640625" style="1" customWidth="1"/>
    <col min="6" max="6" width="11.109375" style="1" customWidth="1"/>
    <col min="7" max="7" width="19.33203125" style="1" customWidth="1"/>
    <col min="8" max="8" width="17" style="42" customWidth="1"/>
    <col min="9" max="9" width="16.5546875" style="1" customWidth="1"/>
    <col min="10" max="10" width="7.44140625" style="42" customWidth="1"/>
    <col min="11" max="11" width="10" style="1" customWidth="1"/>
    <col min="12" max="12" width="7.6640625" style="1" customWidth="1"/>
    <col min="13" max="13" width="11.33203125" style="1" customWidth="1"/>
    <col min="14" max="14" width="6.109375" style="1" customWidth="1"/>
    <col min="15" max="15" width="11.33203125" style="1" customWidth="1"/>
    <col min="16" max="16" width="13.6640625" style="1" customWidth="1"/>
    <col min="17" max="257" width="9.6640625" style="1" customWidth="1"/>
    <col min="258" max="1025" width="9.6640625" customWidth="1"/>
  </cols>
  <sheetData>
    <row r="1" spans="1:97" ht="21" x14ac:dyDescent="0.3">
      <c r="A1" s="200" t="s">
        <v>123</v>
      </c>
      <c r="H1" s="56"/>
    </row>
    <row r="2" spans="1:97" x14ac:dyDescent="0.3">
      <c r="A2" s="1" t="s">
        <v>124</v>
      </c>
    </row>
    <row r="3" spans="1:97" x14ac:dyDescent="0.3">
      <c r="A3" s="1" t="s">
        <v>125</v>
      </c>
    </row>
    <row r="4" spans="1:97" x14ac:dyDescent="0.3">
      <c r="AX4" s="1">
        <v>680</v>
      </c>
      <c r="AY4" s="1">
        <v>-35</v>
      </c>
      <c r="AZ4" s="121">
        <f>AX4-AY4</f>
        <v>715</v>
      </c>
      <c r="BA4" s="121"/>
      <c r="BB4" s="121"/>
    </row>
    <row r="5" spans="1:97" ht="29.1" customHeight="1" x14ac:dyDescent="0.3">
      <c r="A5" s="57" t="s">
        <v>126</v>
      </c>
      <c r="B5" s="57" t="s">
        <v>127</v>
      </c>
      <c r="C5" s="57" t="s">
        <v>128</v>
      </c>
      <c r="D5" s="57" t="s">
        <v>129</v>
      </c>
      <c r="E5" s="57" t="s">
        <v>130</v>
      </c>
      <c r="F5" s="57" t="s">
        <v>131</v>
      </c>
      <c r="G5" s="57" t="s">
        <v>132</v>
      </c>
      <c r="H5" s="58" t="s">
        <v>133</v>
      </c>
      <c r="I5" s="59" t="s">
        <v>134</v>
      </c>
      <c r="J5" s="58" t="s">
        <v>135</v>
      </c>
      <c r="K5" s="59" t="s">
        <v>136</v>
      </c>
      <c r="L5" s="57" t="s">
        <v>137</v>
      </c>
      <c r="M5" s="57" t="s">
        <v>138</v>
      </c>
      <c r="N5" s="57" t="s">
        <v>139</v>
      </c>
      <c r="O5" s="57" t="s">
        <v>140</v>
      </c>
      <c r="P5" s="57" t="s">
        <v>141</v>
      </c>
      <c r="AZ5" s="121">
        <v>155</v>
      </c>
      <c r="BA5" s="121"/>
      <c r="BB5" s="121"/>
    </row>
    <row r="6" spans="1:97" x14ac:dyDescent="0.3">
      <c r="A6" s="60" t="s">
        <v>142</v>
      </c>
      <c r="B6" s="60" t="s">
        <v>143</v>
      </c>
      <c r="C6" s="60">
        <v>2100</v>
      </c>
      <c r="D6" s="61" t="s">
        <v>144</v>
      </c>
      <c r="E6" s="61" t="s">
        <v>145</v>
      </c>
      <c r="F6" s="60">
        <v>36</v>
      </c>
      <c r="G6" s="61" t="s">
        <v>146</v>
      </c>
      <c r="H6" s="62">
        <v>1954.9549999999999</v>
      </c>
      <c r="I6" s="60">
        <v>-9.4</v>
      </c>
      <c r="J6" s="62">
        <v>-17.7</v>
      </c>
      <c r="K6" s="60">
        <v>7.5</v>
      </c>
      <c r="L6" s="60" t="s">
        <v>147</v>
      </c>
      <c r="M6" s="60" t="s">
        <v>148</v>
      </c>
      <c r="N6" s="60" t="s">
        <v>149</v>
      </c>
      <c r="O6" s="60" t="s">
        <v>150</v>
      </c>
      <c r="P6" s="60" t="s">
        <v>151</v>
      </c>
      <c r="AZ6" s="121">
        <f>AZ4-AZ5</f>
        <v>560</v>
      </c>
      <c r="BA6" s="121"/>
      <c r="BB6" s="12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</row>
    <row r="7" spans="1:97" ht="18" x14ac:dyDescent="0.35">
      <c r="A7" s="60" t="s">
        <v>142</v>
      </c>
      <c r="B7" s="60" t="s">
        <v>143</v>
      </c>
      <c r="C7" s="60">
        <v>2099</v>
      </c>
      <c r="D7" s="61" t="s">
        <v>152</v>
      </c>
      <c r="E7" s="60" t="s">
        <v>153</v>
      </c>
      <c r="F7" s="60">
        <v>-999</v>
      </c>
      <c r="G7" s="61" t="s">
        <v>152</v>
      </c>
      <c r="H7" s="62">
        <v>1955.144</v>
      </c>
      <c r="I7" s="60">
        <v>-9.4</v>
      </c>
      <c r="J7" s="62">
        <v>-10.1</v>
      </c>
      <c r="K7" s="60">
        <v>7.6</v>
      </c>
      <c r="L7" s="60" t="s">
        <v>154</v>
      </c>
      <c r="M7" s="60" t="s">
        <v>155</v>
      </c>
      <c r="N7" s="60" t="s">
        <v>149</v>
      </c>
      <c r="O7" s="60" t="s">
        <v>150</v>
      </c>
      <c r="P7" s="60" t="s">
        <v>151</v>
      </c>
      <c r="AZ7" s="123">
        <f>AZ5/AZ4</f>
        <v>0.21678321678321677</v>
      </c>
      <c r="BA7" s="122" t="e">
        <f>BA5/BA4</f>
        <v>#DIV/0!</v>
      </c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</row>
    <row r="8" spans="1:97" ht="17.399999999999999" x14ac:dyDescent="0.3">
      <c r="A8" s="60" t="s">
        <v>142</v>
      </c>
      <c r="B8" s="60" t="s">
        <v>143</v>
      </c>
      <c r="C8" s="60">
        <v>2098</v>
      </c>
      <c r="D8" s="61" t="s">
        <v>156</v>
      </c>
      <c r="E8" s="60" t="s">
        <v>153</v>
      </c>
      <c r="F8" s="60">
        <v>-999</v>
      </c>
      <c r="G8" s="61" t="s">
        <v>156</v>
      </c>
      <c r="H8" s="62">
        <v>1955.2840000000001</v>
      </c>
      <c r="I8" s="60">
        <v>-9.4</v>
      </c>
      <c r="J8" s="62">
        <v>-1.4</v>
      </c>
      <c r="K8" s="60">
        <v>7.6</v>
      </c>
      <c r="L8" s="60" t="s">
        <v>157</v>
      </c>
      <c r="M8" s="60" t="s">
        <v>155</v>
      </c>
      <c r="N8" s="60" t="s">
        <v>149</v>
      </c>
      <c r="O8" s="60" t="s">
        <v>150</v>
      </c>
      <c r="P8" s="60" t="s">
        <v>151</v>
      </c>
      <c r="AZ8" s="124">
        <f>AZ6/AZ5</f>
        <v>3.6129032258064515</v>
      </c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</row>
    <row r="9" spans="1:97" ht="17.399999999999999" x14ac:dyDescent="0.3">
      <c r="A9" s="60" t="s">
        <v>142</v>
      </c>
      <c r="B9" s="60" t="s">
        <v>143</v>
      </c>
      <c r="C9" s="60">
        <v>2097</v>
      </c>
      <c r="D9" s="61" t="s">
        <v>158</v>
      </c>
      <c r="E9" s="60" t="s">
        <v>153</v>
      </c>
      <c r="F9" s="60">
        <v>-999</v>
      </c>
      <c r="G9" s="61" t="s">
        <v>158</v>
      </c>
      <c r="H9" s="62">
        <v>1955.355</v>
      </c>
      <c r="I9" s="60">
        <v>-24.9</v>
      </c>
      <c r="J9" s="62">
        <v>-10.4</v>
      </c>
      <c r="K9" s="60">
        <v>7.6</v>
      </c>
      <c r="L9" s="60" t="s">
        <v>159</v>
      </c>
      <c r="M9" s="60" t="s">
        <v>155</v>
      </c>
      <c r="N9" s="60" t="s">
        <v>160</v>
      </c>
      <c r="O9" s="60" t="s">
        <v>150</v>
      </c>
      <c r="P9" s="60" t="s">
        <v>151</v>
      </c>
      <c r="AZ9" s="125">
        <f>1-AZ7</f>
        <v>0.78321678321678323</v>
      </c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</row>
    <row r="10" spans="1:97" x14ac:dyDescent="0.3">
      <c r="A10" s="60" t="s">
        <v>142</v>
      </c>
      <c r="B10" s="60" t="s">
        <v>143</v>
      </c>
      <c r="C10" s="60">
        <v>2102</v>
      </c>
      <c r="D10" s="61" t="s">
        <v>161</v>
      </c>
      <c r="E10" s="61" t="s">
        <v>162</v>
      </c>
      <c r="F10" s="60">
        <v>32</v>
      </c>
      <c r="G10" s="61" t="s">
        <v>163</v>
      </c>
      <c r="H10" s="62">
        <v>1955.453</v>
      </c>
      <c r="I10" s="60">
        <v>-9.4</v>
      </c>
      <c r="J10" s="62">
        <v>-4.2</v>
      </c>
      <c r="K10" s="60">
        <v>5.8</v>
      </c>
      <c r="L10" s="60" t="s">
        <v>164</v>
      </c>
      <c r="M10" s="60" t="s">
        <v>165</v>
      </c>
      <c r="N10" s="60" t="s">
        <v>160</v>
      </c>
      <c r="O10" s="60" t="s">
        <v>150</v>
      </c>
      <c r="P10" s="60" t="s">
        <v>151</v>
      </c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</row>
    <row r="11" spans="1:97" x14ac:dyDescent="0.3">
      <c r="A11" s="60" t="s">
        <v>142</v>
      </c>
      <c r="B11" s="60" t="s">
        <v>143</v>
      </c>
      <c r="C11" s="60">
        <v>2103</v>
      </c>
      <c r="D11" s="61" t="s">
        <v>166</v>
      </c>
      <c r="E11" s="61" t="s">
        <v>167</v>
      </c>
      <c r="F11" s="60">
        <v>38</v>
      </c>
      <c r="G11" s="61" t="s">
        <v>168</v>
      </c>
      <c r="H11" s="62">
        <v>1955.684</v>
      </c>
      <c r="I11" s="60">
        <v>-8.8000000000000007</v>
      </c>
      <c r="J11" s="62">
        <v>-11.8</v>
      </c>
      <c r="K11" s="60">
        <v>3.9</v>
      </c>
      <c r="L11" s="60" t="s">
        <v>169</v>
      </c>
      <c r="M11" s="60" t="s">
        <v>170</v>
      </c>
      <c r="N11" s="60" t="s">
        <v>160</v>
      </c>
      <c r="O11" s="60" t="s">
        <v>150</v>
      </c>
      <c r="P11" s="60" t="s">
        <v>151</v>
      </c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  <c r="BW11" s="141"/>
      <c r="BX11" s="141"/>
      <c r="BY11" s="141"/>
      <c r="BZ11" s="141"/>
      <c r="CA11" s="141"/>
      <c r="CB11" s="141"/>
      <c r="CC11" s="141"/>
      <c r="CD11" s="141"/>
      <c r="CE11" s="141"/>
      <c r="CF11" s="141"/>
      <c r="CG11" s="141"/>
      <c r="CH11" s="141"/>
      <c r="CI11" s="141"/>
      <c r="CJ11" s="141"/>
      <c r="CK11" s="141"/>
      <c r="CL11" s="141"/>
      <c r="CM11" s="141"/>
      <c r="CN11" s="141"/>
      <c r="CO11" s="141"/>
      <c r="CP11" s="141"/>
      <c r="CQ11" s="141"/>
      <c r="CR11" s="141"/>
      <c r="CS11" s="141"/>
    </row>
    <row r="12" spans="1:97" x14ac:dyDescent="0.3">
      <c r="A12" s="60" t="s">
        <v>142</v>
      </c>
      <c r="B12" s="60" t="s">
        <v>143</v>
      </c>
      <c r="C12" s="60">
        <v>2104</v>
      </c>
      <c r="D12" s="61" t="s">
        <v>171</v>
      </c>
      <c r="E12" s="61" t="s">
        <v>172</v>
      </c>
      <c r="F12" s="60">
        <v>69</v>
      </c>
      <c r="G12" s="61" t="s">
        <v>173</v>
      </c>
      <c r="H12" s="62">
        <v>1955.9549999999999</v>
      </c>
      <c r="I12" s="60">
        <v>-8.8000000000000007</v>
      </c>
      <c r="J12" s="62">
        <v>0.1</v>
      </c>
      <c r="K12" s="60">
        <v>5.4</v>
      </c>
      <c r="L12" s="60" t="s">
        <v>174</v>
      </c>
      <c r="M12" s="60" t="s">
        <v>175</v>
      </c>
      <c r="N12" s="60" t="s">
        <v>149</v>
      </c>
      <c r="O12" s="60" t="s">
        <v>150</v>
      </c>
      <c r="P12" s="60" t="s">
        <v>151</v>
      </c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</row>
    <row r="13" spans="1:97" x14ac:dyDescent="0.3">
      <c r="A13" s="60" t="s">
        <v>142</v>
      </c>
      <c r="B13" s="60" t="s">
        <v>143</v>
      </c>
      <c r="C13" s="60">
        <v>2105</v>
      </c>
      <c r="D13" s="61" t="s">
        <v>172</v>
      </c>
      <c r="E13" s="61" t="s">
        <v>176</v>
      </c>
      <c r="F13" s="60">
        <v>86</v>
      </c>
      <c r="G13" s="61" t="s">
        <v>177</v>
      </c>
      <c r="H13" s="62">
        <v>1956.135</v>
      </c>
      <c r="I13" s="60">
        <v>-8.8000000000000007</v>
      </c>
      <c r="J13" s="62">
        <v>5.6</v>
      </c>
      <c r="K13" s="60">
        <v>3.9</v>
      </c>
      <c r="L13" s="60" t="s">
        <v>178</v>
      </c>
      <c r="M13" s="60" t="s">
        <v>170</v>
      </c>
      <c r="N13" s="60" t="s">
        <v>160</v>
      </c>
      <c r="O13" s="60" t="s">
        <v>150</v>
      </c>
      <c r="P13" s="60" t="s">
        <v>151</v>
      </c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</row>
    <row r="14" spans="1:97" x14ac:dyDescent="0.3">
      <c r="A14" s="60" t="s">
        <v>142</v>
      </c>
      <c r="B14" s="60" t="s">
        <v>143</v>
      </c>
      <c r="C14" s="60">
        <v>2107</v>
      </c>
      <c r="D14" s="61" t="s">
        <v>176</v>
      </c>
      <c r="E14" s="61" t="s">
        <v>179</v>
      </c>
      <c r="F14" s="60">
        <v>116</v>
      </c>
      <c r="G14" s="61" t="s">
        <v>180</v>
      </c>
      <c r="H14" s="62">
        <v>1956.4549999999999</v>
      </c>
      <c r="I14" s="60">
        <v>-25</v>
      </c>
      <c r="J14" s="62">
        <v>37.799999999999997</v>
      </c>
      <c r="K14" s="60">
        <v>4.9000000000000004</v>
      </c>
      <c r="L14" s="60" t="s">
        <v>181</v>
      </c>
      <c r="M14" s="60" t="s">
        <v>182</v>
      </c>
      <c r="N14" s="60" t="s">
        <v>160</v>
      </c>
      <c r="O14" s="60" t="s">
        <v>150</v>
      </c>
      <c r="P14" s="60" t="s">
        <v>151</v>
      </c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</row>
    <row r="15" spans="1:97" x14ac:dyDescent="0.3">
      <c r="A15" s="60" t="s">
        <v>142</v>
      </c>
      <c r="B15" s="60" t="s">
        <v>143</v>
      </c>
      <c r="C15" s="60">
        <v>2109</v>
      </c>
      <c r="D15" s="61" t="s">
        <v>183</v>
      </c>
      <c r="E15" s="61" t="s">
        <v>184</v>
      </c>
      <c r="F15" s="60">
        <v>109</v>
      </c>
      <c r="G15" s="61" t="s">
        <v>185</v>
      </c>
      <c r="H15" s="62">
        <v>1956.807</v>
      </c>
      <c r="I15" s="60">
        <v>-9.1999999999999993</v>
      </c>
      <c r="J15" s="62">
        <v>18.100000000000001</v>
      </c>
      <c r="K15" s="60">
        <v>4.8</v>
      </c>
      <c r="L15" s="60" t="s">
        <v>186</v>
      </c>
      <c r="M15" s="60" t="s">
        <v>187</v>
      </c>
      <c r="N15" s="60" t="s">
        <v>149</v>
      </c>
      <c r="O15" s="60" t="s">
        <v>150</v>
      </c>
      <c r="P15" s="60" t="s">
        <v>151</v>
      </c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</row>
    <row r="16" spans="1:97" x14ac:dyDescent="0.3">
      <c r="A16" s="60" t="s">
        <v>142</v>
      </c>
      <c r="B16" s="60" t="s">
        <v>143</v>
      </c>
      <c r="C16" s="60">
        <v>2108</v>
      </c>
      <c r="D16" s="61" t="s">
        <v>188</v>
      </c>
      <c r="E16" s="61" t="s">
        <v>189</v>
      </c>
      <c r="F16" s="60">
        <v>14</v>
      </c>
      <c r="G16" s="61" t="s">
        <v>190</v>
      </c>
      <c r="H16" s="62">
        <v>1956.7339999999999</v>
      </c>
      <c r="I16" s="60">
        <v>-25.8</v>
      </c>
      <c r="J16" s="62">
        <v>10.1</v>
      </c>
      <c r="K16" s="60">
        <v>4.8</v>
      </c>
      <c r="L16" s="60" t="s">
        <v>191</v>
      </c>
      <c r="M16" s="60" t="s">
        <v>187</v>
      </c>
      <c r="N16" s="60" t="s">
        <v>149</v>
      </c>
      <c r="O16" s="60" t="s">
        <v>150</v>
      </c>
      <c r="P16" s="60" t="s">
        <v>151</v>
      </c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</row>
    <row r="17" spans="1:97" x14ac:dyDescent="0.3">
      <c r="A17" s="60" t="s">
        <v>142</v>
      </c>
      <c r="B17" s="60" t="s">
        <v>143</v>
      </c>
      <c r="C17" s="60">
        <v>2110</v>
      </c>
      <c r="D17" s="61" t="s">
        <v>188</v>
      </c>
      <c r="E17" s="61" t="s">
        <v>192</v>
      </c>
      <c r="F17" s="60">
        <v>85</v>
      </c>
      <c r="G17" s="61" t="s">
        <v>193</v>
      </c>
      <c r="H17" s="62">
        <v>1956.8050000000001</v>
      </c>
      <c r="I17" s="60">
        <v>-9</v>
      </c>
      <c r="J17" s="62">
        <v>13.6</v>
      </c>
      <c r="K17" s="60">
        <v>4.8</v>
      </c>
      <c r="L17" s="60" t="s">
        <v>194</v>
      </c>
      <c r="M17" s="60" t="s">
        <v>187</v>
      </c>
      <c r="N17" s="60" t="s">
        <v>149</v>
      </c>
      <c r="O17" s="60" t="s">
        <v>150</v>
      </c>
      <c r="P17" s="60" t="s">
        <v>151</v>
      </c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</row>
    <row r="18" spans="1:97" x14ac:dyDescent="0.3">
      <c r="A18" s="60" t="s">
        <v>142</v>
      </c>
      <c r="B18" s="60" t="s">
        <v>143</v>
      </c>
      <c r="C18" s="60">
        <v>2111</v>
      </c>
      <c r="D18" s="61" t="s">
        <v>192</v>
      </c>
      <c r="E18" s="61" t="s">
        <v>195</v>
      </c>
      <c r="F18" s="60">
        <v>98</v>
      </c>
      <c r="G18" s="61" t="s">
        <v>196</v>
      </c>
      <c r="H18" s="62">
        <v>1957.0730000000001</v>
      </c>
      <c r="I18" s="60">
        <v>-9</v>
      </c>
      <c r="J18" s="62">
        <v>18.3</v>
      </c>
      <c r="K18" s="60">
        <v>3.8</v>
      </c>
      <c r="L18" s="60" t="s">
        <v>197</v>
      </c>
      <c r="M18" s="60" t="s">
        <v>198</v>
      </c>
      <c r="N18" s="60" t="s">
        <v>149</v>
      </c>
      <c r="O18" s="60" t="s">
        <v>150</v>
      </c>
      <c r="P18" s="60" t="s">
        <v>151</v>
      </c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</row>
    <row r="19" spans="1:97" x14ac:dyDescent="0.3">
      <c r="A19" s="60" t="s">
        <v>142</v>
      </c>
      <c r="B19" s="60" t="s">
        <v>143</v>
      </c>
      <c r="C19" s="60">
        <v>2112</v>
      </c>
      <c r="D19" s="61" t="s">
        <v>192</v>
      </c>
      <c r="E19" s="61" t="s">
        <v>195</v>
      </c>
      <c r="F19" s="60">
        <v>98</v>
      </c>
      <c r="G19" s="61" t="s">
        <v>196</v>
      </c>
      <c r="H19" s="62">
        <v>1957.0730000000001</v>
      </c>
      <c r="I19" s="60">
        <v>-10.1</v>
      </c>
      <c r="J19" s="62">
        <v>24.9</v>
      </c>
      <c r="K19" s="60">
        <v>3.8</v>
      </c>
      <c r="L19" s="60" t="s">
        <v>199</v>
      </c>
      <c r="M19" s="60" t="s">
        <v>198</v>
      </c>
      <c r="N19" s="60" t="s">
        <v>149</v>
      </c>
      <c r="O19" s="60" t="s">
        <v>150</v>
      </c>
      <c r="P19" s="60" t="s">
        <v>151</v>
      </c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</row>
    <row r="20" spans="1:97" x14ac:dyDescent="0.3">
      <c r="A20" s="60" t="s">
        <v>142</v>
      </c>
      <c r="B20" s="60" t="s">
        <v>143</v>
      </c>
      <c r="C20" s="60">
        <v>2113</v>
      </c>
      <c r="D20" s="61" t="s">
        <v>195</v>
      </c>
      <c r="E20" s="61" t="s">
        <v>200</v>
      </c>
      <c r="F20" s="60">
        <v>76</v>
      </c>
      <c r="G20" s="61" t="s">
        <v>201</v>
      </c>
      <c r="H20" s="62">
        <v>1957.3219999999999</v>
      </c>
      <c r="I20" s="60">
        <v>-10.6</v>
      </c>
      <c r="J20" s="62">
        <v>39</v>
      </c>
      <c r="K20" s="60">
        <v>4.9000000000000004</v>
      </c>
      <c r="L20" s="60" t="s">
        <v>202</v>
      </c>
      <c r="M20" s="60" t="s">
        <v>182</v>
      </c>
      <c r="N20" s="60" t="s">
        <v>149</v>
      </c>
      <c r="O20" s="60" t="s">
        <v>150</v>
      </c>
      <c r="P20" s="60" t="s">
        <v>151</v>
      </c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  <c r="BW20" s="141"/>
      <c r="BX20" s="141"/>
      <c r="BY20" s="141"/>
      <c r="BZ20" s="141"/>
      <c r="CA20" s="141"/>
      <c r="CB20" s="141"/>
      <c r="CC20" s="141"/>
      <c r="CD20" s="141"/>
      <c r="CE20" s="141"/>
      <c r="CF20" s="141"/>
      <c r="CG20" s="141"/>
      <c r="CH20" s="141"/>
      <c r="CI20" s="141"/>
      <c r="CJ20" s="141"/>
      <c r="CK20" s="141"/>
      <c r="CL20" s="141"/>
      <c r="CM20" s="141"/>
      <c r="CN20" s="141"/>
      <c r="CO20" s="141"/>
      <c r="CP20" s="141"/>
      <c r="CQ20" s="141"/>
      <c r="CR20" s="141"/>
      <c r="CS20" s="141"/>
    </row>
    <row r="21" spans="1:97" x14ac:dyDescent="0.3">
      <c r="A21" s="60" t="s">
        <v>142</v>
      </c>
      <c r="B21" s="60" t="s">
        <v>143</v>
      </c>
      <c r="C21" s="60">
        <v>2114</v>
      </c>
      <c r="D21" s="61" t="s">
        <v>195</v>
      </c>
      <c r="E21" s="61" t="s">
        <v>200</v>
      </c>
      <c r="F21" s="60">
        <v>76</v>
      </c>
      <c r="G21" s="61" t="s">
        <v>201</v>
      </c>
      <c r="H21" s="62">
        <v>1957.3219999999999</v>
      </c>
      <c r="I21" s="60">
        <v>-9.8000000000000007</v>
      </c>
      <c r="J21" s="62">
        <v>41.5</v>
      </c>
      <c r="K21" s="60">
        <v>4.9000000000000004</v>
      </c>
      <c r="L21" s="60" t="s">
        <v>203</v>
      </c>
      <c r="M21" s="60" t="s">
        <v>182</v>
      </c>
      <c r="N21" s="60" t="s">
        <v>149</v>
      </c>
      <c r="O21" s="60" t="s">
        <v>150</v>
      </c>
      <c r="P21" s="60" t="s">
        <v>151</v>
      </c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  <c r="BW21" s="141"/>
      <c r="BX21" s="141"/>
      <c r="BY21" s="141"/>
      <c r="BZ21" s="141"/>
      <c r="CA21" s="141"/>
      <c r="CB21" s="141"/>
      <c r="CC21" s="141"/>
      <c r="CD21" s="141"/>
      <c r="CE21" s="141"/>
      <c r="CF21" s="141"/>
      <c r="CG21" s="141"/>
      <c r="CH21" s="141"/>
      <c r="CI21" s="141"/>
      <c r="CJ21" s="141"/>
      <c r="CK21" s="141"/>
      <c r="CL21" s="141"/>
      <c r="CM21" s="141"/>
      <c r="CN21" s="141"/>
      <c r="CO21" s="141"/>
      <c r="CP21" s="141"/>
      <c r="CQ21" s="141"/>
      <c r="CR21" s="141"/>
      <c r="CS21" s="141"/>
    </row>
    <row r="22" spans="1:97" x14ac:dyDescent="0.3">
      <c r="A22" s="60" t="s">
        <v>142</v>
      </c>
      <c r="B22" s="60" t="s">
        <v>143</v>
      </c>
      <c r="C22" s="60">
        <v>2115</v>
      </c>
      <c r="D22" s="61" t="s">
        <v>204</v>
      </c>
      <c r="E22" s="61" t="s">
        <v>205</v>
      </c>
      <c r="F22" s="60">
        <v>16</v>
      </c>
      <c r="G22" s="61" t="s">
        <v>206</v>
      </c>
      <c r="H22" s="62">
        <v>1957.3879999999999</v>
      </c>
      <c r="I22" s="60">
        <v>-24.8</v>
      </c>
      <c r="J22" s="62">
        <v>16.600000000000001</v>
      </c>
      <c r="K22" s="60">
        <v>4.8</v>
      </c>
      <c r="L22" s="60" t="s">
        <v>207</v>
      </c>
      <c r="M22" s="60" t="s">
        <v>187</v>
      </c>
      <c r="N22" s="60" t="s">
        <v>149</v>
      </c>
      <c r="O22" s="60" t="s">
        <v>150</v>
      </c>
      <c r="P22" s="60" t="s">
        <v>151</v>
      </c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  <c r="BW22" s="141"/>
      <c r="BX22" s="141"/>
      <c r="BY22" s="141"/>
      <c r="BZ22" s="141"/>
      <c r="CA22" s="141"/>
      <c r="CB22" s="141"/>
      <c r="CC22" s="141"/>
      <c r="CD22" s="141"/>
      <c r="CE22" s="141"/>
      <c r="CF22" s="141"/>
      <c r="CG22" s="141"/>
      <c r="CH22" s="141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</row>
    <row r="23" spans="1:97" x14ac:dyDescent="0.3">
      <c r="A23" s="60" t="s">
        <v>142</v>
      </c>
      <c r="B23" s="60" t="s">
        <v>143</v>
      </c>
      <c r="C23" s="60">
        <v>2120</v>
      </c>
      <c r="D23" s="61" t="s">
        <v>200</v>
      </c>
      <c r="E23" s="61" t="s">
        <v>208</v>
      </c>
      <c r="F23" s="60">
        <v>99</v>
      </c>
      <c r="G23" s="61" t="s">
        <v>209</v>
      </c>
      <c r="H23" s="62">
        <v>1957.558</v>
      </c>
      <c r="I23" s="60">
        <v>-9.4</v>
      </c>
      <c r="J23" s="62">
        <v>44.8</v>
      </c>
      <c r="K23" s="60">
        <v>4.2</v>
      </c>
      <c r="L23" s="60" t="s">
        <v>210</v>
      </c>
      <c r="M23" s="60" t="s">
        <v>211</v>
      </c>
      <c r="N23" s="60" t="s">
        <v>160</v>
      </c>
      <c r="O23" s="60" t="s">
        <v>150</v>
      </c>
      <c r="P23" s="60" t="s">
        <v>151</v>
      </c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  <c r="BW23" s="141"/>
      <c r="BX23" s="141"/>
      <c r="BY23" s="141"/>
      <c r="BZ23" s="141"/>
      <c r="CA23" s="141"/>
      <c r="CB23" s="141"/>
      <c r="CC23" s="141"/>
      <c r="CD23" s="141"/>
      <c r="CE23" s="141"/>
      <c r="CF23" s="141"/>
      <c r="CG23" s="141"/>
      <c r="CH23" s="141"/>
      <c r="CI23" s="141"/>
      <c r="CJ23" s="141"/>
      <c r="CK23" s="141"/>
      <c r="CL23" s="141"/>
      <c r="CM23" s="141"/>
      <c r="CN23" s="141"/>
      <c r="CO23" s="141"/>
      <c r="CP23" s="141"/>
      <c r="CQ23" s="141"/>
      <c r="CR23" s="141"/>
      <c r="CS23" s="141"/>
    </row>
    <row r="24" spans="1:97" x14ac:dyDescent="0.3">
      <c r="A24" s="60" t="s">
        <v>142</v>
      </c>
      <c r="B24" s="60" t="s">
        <v>143</v>
      </c>
      <c r="C24" s="60">
        <v>2118</v>
      </c>
      <c r="D24" s="61" t="s">
        <v>200</v>
      </c>
      <c r="E24" s="61" t="s">
        <v>208</v>
      </c>
      <c r="F24" s="60">
        <v>99</v>
      </c>
      <c r="G24" s="61" t="s">
        <v>209</v>
      </c>
      <c r="H24" s="62">
        <v>1957.558</v>
      </c>
      <c r="I24" s="60">
        <v>-9.6</v>
      </c>
      <c r="J24" s="62">
        <v>43.3</v>
      </c>
      <c r="K24" s="60">
        <v>4.2</v>
      </c>
      <c r="L24" s="60" t="s">
        <v>212</v>
      </c>
      <c r="M24" s="60" t="s">
        <v>211</v>
      </c>
      <c r="N24" s="60" t="s">
        <v>160</v>
      </c>
      <c r="O24" s="60" t="s">
        <v>150</v>
      </c>
      <c r="P24" s="60" t="s">
        <v>151</v>
      </c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</row>
    <row r="25" spans="1:97" x14ac:dyDescent="0.3">
      <c r="A25" s="60" t="s">
        <v>142</v>
      </c>
      <c r="B25" s="60" t="s">
        <v>143</v>
      </c>
      <c r="C25" s="60">
        <v>2116</v>
      </c>
      <c r="D25" s="61" t="s">
        <v>213</v>
      </c>
      <c r="E25" s="61" t="s">
        <v>214</v>
      </c>
      <c r="F25" s="60">
        <v>21</v>
      </c>
      <c r="G25" s="61" t="s">
        <v>215</v>
      </c>
      <c r="H25" s="62">
        <v>1957.653</v>
      </c>
      <c r="I25" s="60">
        <v>-24.8</v>
      </c>
      <c r="J25" s="62">
        <v>51.3</v>
      </c>
      <c r="K25" s="60">
        <v>4.2</v>
      </c>
      <c r="L25" s="60" t="s">
        <v>216</v>
      </c>
      <c r="M25" s="60" t="s">
        <v>211</v>
      </c>
      <c r="N25" s="60" t="s">
        <v>160</v>
      </c>
      <c r="O25" s="60" t="s">
        <v>150</v>
      </c>
      <c r="P25" s="60" t="s">
        <v>151</v>
      </c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  <c r="BW25" s="141"/>
      <c r="BX25" s="141"/>
      <c r="BY25" s="141"/>
      <c r="BZ25" s="141"/>
      <c r="CA25" s="141"/>
      <c r="CB25" s="141"/>
      <c r="CC25" s="141"/>
      <c r="CD25" s="141"/>
      <c r="CE25" s="141"/>
      <c r="CF25" s="141"/>
      <c r="CG25" s="141"/>
      <c r="CH25" s="141"/>
      <c r="CI25" s="141"/>
      <c r="CJ25" s="141"/>
      <c r="CK25" s="141"/>
      <c r="CL25" s="141"/>
      <c r="CM25" s="141"/>
      <c r="CN25" s="141"/>
      <c r="CO25" s="141"/>
      <c r="CP25" s="141"/>
      <c r="CQ25" s="141"/>
      <c r="CR25" s="141"/>
      <c r="CS25" s="141"/>
    </row>
    <row r="26" spans="1:97" x14ac:dyDescent="0.3">
      <c r="A26" s="60" t="s">
        <v>142</v>
      </c>
      <c r="B26" s="60" t="s">
        <v>143</v>
      </c>
      <c r="C26" s="60">
        <v>2122</v>
      </c>
      <c r="D26" s="61" t="s">
        <v>208</v>
      </c>
      <c r="E26" s="61" t="s">
        <v>217</v>
      </c>
      <c r="F26" s="60">
        <v>48</v>
      </c>
      <c r="G26" s="61" t="s">
        <v>218</v>
      </c>
      <c r="H26" s="62">
        <v>1957.771</v>
      </c>
      <c r="I26" s="60">
        <v>-12.5</v>
      </c>
      <c r="J26" s="62">
        <v>46.2</v>
      </c>
      <c r="K26" s="60">
        <v>5.3</v>
      </c>
      <c r="L26" s="60" t="s">
        <v>219</v>
      </c>
      <c r="M26" s="60" t="s">
        <v>220</v>
      </c>
      <c r="N26" s="60" t="s">
        <v>160</v>
      </c>
      <c r="O26" s="60" t="s">
        <v>150</v>
      </c>
      <c r="P26" s="60" t="s">
        <v>151</v>
      </c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  <c r="BW26" s="141"/>
      <c r="BX26" s="141"/>
      <c r="BY26" s="141"/>
      <c r="BZ26" s="141"/>
      <c r="CA26" s="141"/>
      <c r="CB26" s="141"/>
      <c r="CC26" s="141"/>
      <c r="CD26" s="141"/>
      <c r="CE26" s="141"/>
      <c r="CF26" s="141"/>
      <c r="CG26" s="141"/>
      <c r="CH26" s="141"/>
      <c r="CI26" s="141"/>
      <c r="CJ26" s="141"/>
      <c r="CK26" s="141"/>
      <c r="CL26" s="141"/>
      <c r="CM26" s="141"/>
      <c r="CN26" s="141"/>
      <c r="CO26" s="141"/>
      <c r="CP26" s="141"/>
      <c r="CQ26" s="141"/>
      <c r="CR26" s="141"/>
      <c r="CS26" s="141"/>
    </row>
    <row r="27" spans="1:97" x14ac:dyDescent="0.3">
      <c r="A27" s="60" t="s">
        <v>142</v>
      </c>
      <c r="B27" s="60" t="s">
        <v>143</v>
      </c>
      <c r="C27" s="60">
        <v>2124</v>
      </c>
      <c r="D27" s="61" t="s">
        <v>208</v>
      </c>
      <c r="E27" s="61" t="s">
        <v>221</v>
      </c>
      <c r="F27" s="60">
        <v>109</v>
      </c>
      <c r="G27" s="61" t="s">
        <v>222</v>
      </c>
      <c r="H27" s="62">
        <v>1957.848</v>
      </c>
      <c r="I27" s="60">
        <v>-9.6999999999999993</v>
      </c>
      <c r="J27" s="62">
        <v>51.6</v>
      </c>
      <c r="K27" s="60">
        <v>4.8</v>
      </c>
      <c r="L27" s="60" t="s">
        <v>223</v>
      </c>
      <c r="M27" s="60" t="s">
        <v>187</v>
      </c>
      <c r="N27" s="60" t="s">
        <v>149</v>
      </c>
      <c r="O27" s="60" t="s">
        <v>150</v>
      </c>
      <c r="P27" s="60" t="s">
        <v>151</v>
      </c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  <c r="BW27" s="141"/>
      <c r="BX27" s="141"/>
      <c r="BY27" s="141"/>
      <c r="BZ27" s="141"/>
      <c r="CA27" s="141"/>
      <c r="CB27" s="141"/>
      <c r="CC27" s="141"/>
      <c r="CD27" s="141"/>
      <c r="CE27" s="141"/>
      <c r="CF27" s="141"/>
      <c r="CG27" s="141"/>
      <c r="CH27" s="141"/>
      <c r="CI27" s="141"/>
      <c r="CJ27" s="141"/>
      <c r="CK27" s="141"/>
      <c r="CL27" s="141"/>
      <c r="CM27" s="141"/>
      <c r="CN27" s="141"/>
      <c r="CO27" s="141"/>
      <c r="CP27" s="141"/>
      <c r="CQ27" s="141"/>
      <c r="CR27" s="141"/>
      <c r="CS27" s="141"/>
    </row>
    <row r="28" spans="1:97" x14ac:dyDescent="0.3">
      <c r="A28" s="60" t="s">
        <v>142</v>
      </c>
      <c r="B28" s="60" t="s">
        <v>143</v>
      </c>
      <c r="C28" s="60">
        <v>2123</v>
      </c>
      <c r="D28" s="61" t="s">
        <v>217</v>
      </c>
      <c r="E28" s="61" t="s">
        <v>221</v>
      </c>
      <c r="F28" s="60">
        <v>61</v>
      </c>
      <c r="G28" s="61" t="s">
        <v>224</v>
      </c>
      <c r="H28" s="62">
        <v>1957.903</v>
      </c>
      <c r="I28" s="60">
        <v>-8.8000000000000007</v>
      </c>
      <c r="J28" s="62">
        <v>62</v>
      </c>
      <c r="K28" s="60">
        <v>4.9000000000000004</v>
      </c>
      <c r="L28" s="60" t="s">
        <v>225</v>
      </c>
      <c r="M28" s="60" t="s">
        <v>182</v>
      </c>
      <c r="N28" s="60" t="s">
        <v>149</v>
      </c>
      <c r="O28" s="60" t="s">
        <v>150</v>
      </c>
      <c r="P28" s="60" t="s">
        <v>151</v>
      </c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</row>
    <row r="29" spans="1:97" x14ac:dyDescent="0.3">
      <c r="A29" s="60" t="s">
        <v>142</v>
      </c>
      <c r="B29" s="60" t="s">
        <v>143</v>
      </c>
      <c r="C29" s="60">
        <v>2126</v>
      </c>
      <c r="D29" s="61" t="s">
        <v>226</v>
      </c>
      <c r="E29" s="61" t="s">
        <v>227</v>
      </c>
      <c r="F29" s="60">
        <v>100</v>
      </c>
      <c r="G29" s="61" t="s">
        <v>228</v>
      </c>
      <c r="H29" s="62">
        <v>1958.21</v>
      </c>
      <c r="I29" s="60">
        <v>-9.4</v>
      </c>
      <c r="J29" s="62">
        <v>67.5</v>
      </c>
      <c r="K29" s="60">
        <v>4.3</v>
      </c>
      <c r="L29" s="60" t="s">
        <v>229</v>
      </c>
      <c r="M29" s="60" t="s">
        <v>230</v>
      </c>
      <c r="N29" s="60" t="s">
        <v>149</v>
      </c>
      <c r="O29" s="60" t="s">
        <v>150</v>
      </c>
      <c r="P29" s="60" t="s">
        <v>151</v>
      </c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  <c r="BW29" s="141"/>
      <c r="BX29" s="141"/>
      <c r="BY29" s="141"/>
      <c r="BZ29" s="141"/>
      <c r="CA29" s="141"/>
      <c r="CB29" s="141"/>
      <c r="CC29" s="141"/>
      <c r="CD29" s="141"/>
      <c r="CE29" s="141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  <c r="CR29" s="141"/>
      <c r="CS29" s="141"/>
    </row>
    <row r="30" spans="1:97" x14ac:dyDescent="0.3">
      <c r="A30" s="60" t="s">
        <v>142</v>
      </c>
      <c r="B30" s="60" t="s">
        <v>143</v>
      </c>
      <c r="C30" s="60">
        <v>2125</v>
      </c>
      <c r="D30" s="61" t="s">
        <v>226</v>
      </c>
      <c r="E30" s="61" t="s">
        <v>227</v>
      </c>
      <c r="F30" s="60">
        <v>100</v>
      </c>
      <c r="G30" s="61" t="s">
        <v>228</v>
      </c>
      <c r="H30" s="62">
        <v>1958.21</v>
      </c>
      <c r="I30" s="60">
        <v>-10.1</v>
      </c>
      <c r="J30" s="62">
        <v>76.2</v>
      </c>
      <c r="K30" s="60">
        <v>4.3</v>
      </c>
      <c r="L30" s="60" t="s">
        <v>231</v>
      </c>
      <c r="M30" s="60" t="s">
        <v>230</v>
      </c>
      <c r="N30" s="60" t="s">
        <v>149</v>
      </c>
      <c r="O30" s="60" t="s">
        <v>150</v>
      </c>
      <c r="P30" s="60" t="s">
        <v>151</v>
      </c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</row>
    <row r="31" spans="1:97" x14ac:dyDescent="0.3">
      <c r="A31" s="60" t="s">
        <v>142</v>
      </c>
      <c r="B31" s="60" t="s">
        <v>143</v>
      </c>
      <c r="C31" s="60">
        <v>2127</v>
      </c>
      <c r="D31" s="61" t="s">
        <v>232</v>
      </c>
      <c r="E31" s="61" t="s">
        <v>233</v>
      </c>
      <c r="F31" s="60">
        <v>12</v>
      </c>
      <c r="G31" s="61" t="s">
        <v>234</v>
      </c>
      <c r="H31" s="62">
        <v>1958.6559999999999</v>
      </c>
      <c r="I31" s="60">
        <v>-25</v>
      </c>
      <c r="J31" s="62">
        <v>77.7</v>
      </c>
      <c r="K31" s="60">
        <v>4.2</v>
      </c>
      <c r="L31" s="60" t="s">
        <v>235</v>
      </c>
      <c r="M31" s="60" t="s">
        <v>211</v>
      </c>
      <c r="N31" s="60" t="s">
        <v>160</v>
      </c>
      <c r="O31" s="60" t="s">
        <v>150</v>
      </c>
      <c r="P31" s="60" t="s">
        <v>151</v>
      </c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141"/>
      <c r="BP31" s="141"/>
      <c r="BQ31" s="141"/>
      <c r="BR31" s="141"/>
      <c r="BS31" s="141"/>
      <c r="BT31" s="141"/>
      <c r="BU31" s="141"/>
      <c r="BV31" s="141"/>
      <c r="BW31" s="141"/>
      <c r="BX31" s="141"/>
      <c r="BY31" s="141"/>
      <c r="BZ31" s="141"/>
      <c r="CA31" s="141"/>
      <c r="CB31" s="141"/>
      <c r="CC31" s="141"/>
      <c r="CD31" s="141"/>
      <c r="CE31" s="141"/>
      <c r="CF31" s="141"/>
      <c r="CG31" s="141"/>
      <c r="CH31" s="141"/>
      <c r="CI31" s="141"/>
      <c r="CJ31" s="141"/>
      <c r="CK31" s="141"/>
      <c r="CL31" s="141"/>
      <c r="CM31" s="141"/>
      <c r="CN31" s="141"/>
      <c r="CO31" s="141"/>
      <c r="CP31" s="141"/>
      <c r="CQ31" s="141"/>
      <c r="CR31" s="141"/>
      <c r="CS31" s="141"/>
    </row>
    <row r="32" spans="1:97" x14ac:dyDescent="0.3">
      <c r="A32" s="60" t="s">
        <v>142</v>
      </c>
      <c r="B32" s="60" t="s">
        <v>143</v>
      </c>
      <c r="C32" s="60">
        <v>2128</v>
      </c>
      <c r="D32" s="61" t="s">
        <v>236</v>
      </c>
      <c r="E32" s="61" t="s">
        <v>237</v>
      </c>
      <c r="F32" s="60">
        <v>7</v>
      </c>
      <c r="G32" s="61" t="s">
        <v>238</v>
      </c>
      <c r="H32" s="62">
        <v>1958.5060000000001</v>
      </c>
      <c r="I32" s="60">
        <v>-25</v>
      </c>
      <c r="J32" s="62">
        <v>81</v>
      </c>
      <c r="K32" s="60">
        <v>4.2</v>
      </c>
      <c r="L32" s="60" t="s">
        <v>239</v>
      </c>
      <c r="M32" s="60" t="s">
        <v>211</v>
      </c>
      <c r="N32" s="60" t="s">
        <v>160</v>
      </c>
      <c r="O32" s="60" t="s">
        <v>150</v>
      </c>
      <c r="P32" s="60" t="s">
        <v>151</v>
      </c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1"/>
      <c r="BY32" s="141"/>
      <c r="BZ32" s="141"/>
      <c r="CA32" s="141"/>
      <c r="CB32" s="141"/>
      <c r="CC32" s="141"/>
      <c r="CD32" s="141"/>
      <c r="CE32" s="141"/>
      <c r="CF32" s="141"/>
      <c r="CG32" s="141"/>
      <c r="CH32" s="141"/>
      <c r="CI32" s="141"/>
      <c r="CJ32" s="141"/>
      <c r="CK32" s="141"/>
      <c r="CL32" s="141"/>
      <c r="CM32" s="141"/>
      <c r="CN32" s="141"/>
      <c r="CO32" s="141"/>
      <c r="CP32" s="141"/>
      <c r="CQ32" s="141"/>
      <c r="CR32" s="141"/>
      <c r="CS32" s="141"/>
    </row>
    <row r="33" spans="1:97" x14ac:dyDescent="0.3">
      <c r="A33" s="60" t="s">
        <v>142</v>
      </c>
      <c r="B33" s="60" t="s">
        <v>143</v>
      </c>
      <c r="C33" s="60">
        <v>2129</v>
      </c>
      <c r="D33" s="61" t="s">
        <v>240</v>
      </c>
      <c r="E33" s="61" t="s">
        <v>241</v>
      </c>
      <c r="F33" s="60">
        <v>14</v>
      </c>
      <c r="G33" s="61" t="s">
        <v>242</v>
      </c>
      <c r="H33" s="62">
        <v>1958.7439999999999</v>
      </c>
      <c r="I33" s="60">
        <v>-24.8</v>
      </c>
      <c r="J33" s="62">
        <v>93.9</v>
      </c>
      <c r="K33" s="60">
        <v>3.8</v>
      </c>
      <c r="L33" s="60" t="s">
        <v>243</v>
      </c>
      <c r="M33" s="60" t="s">
        <v>198</v>
      </c>
      <c r="N33" s="60" t="s">
        <v>149</v>
      </c>
      <c r="O33" s="60" t="s">
        <v>150</v>
      </c>
      <c r="P33" s="60" t="s">
        <v>151</v>
      </c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141"/>
      <c r="BR33" s="141"/>
      <c r="BS33" s="141"/>
      <c r="BT33" s="141"/>
      <c r="BU33" s="141"/>
      <c r="BV33" s="141"/>
      <c r="BW33" s="141"/>
      <c r="BX33" s="141"/>
      <c r="BY33" s="141"/>
      <c r="BZ33" s="141"/>
      <c r="CA33" s="141"/>
      <c r="CB33" s="141"/>
      <c r="CC33" s="141"/>
      <c r="CD33" s="141"/>
      <c r="CE33" s="141"/>
      <c r="CF33" s="141"/>
      <c r="CG33" s="141"/>
      <c r="CH33" s="141"/>
      <c r="CI33" s="141"/>
      <c r="CJ33" s="141"/>
      <c r="CK33" s="141"/>
      <c r="CL33" s="141"/>
      <c r="CM33" s="141"/>
      <c r="CN33" s="141"/>
      <c r="CO33" s="141"/>
      <c r="CP33" s="141"/>
      <c r="CQ33" s="141"/>
      <c r="CR33" s="141"/>
      <c r="CS33" s="141"/>
    </row>
    <row r="34" spans="1:97" x14ac:dyDescent="0.3">
      <c r="A34" s="60" t="s">
        <v>142</v>
      </c>
      <c r="B34" s="60" t="s">
        <v>143</v>
      </c>
      <c r="C34" s="60">
        <v>2130</v>
      </c>
      <c r="D34" s="61" t="s">
        <v>244</v>
      </c>
      <c r="E34" s="61" t="s">
        <v>245</v>
      </c>
      <c r="F34" s="60">
        <v>9</v>
      </c>
      <c r="G34" s="61" t="s">
        <v>246</v>
      </c>
      <c r="H34" s="62">
        <v>1958.856</v>
      </c>
      <c r="I34" s="60">
        <v>-24.6</v>
      </c>
      <c r="J34" s="62">
        <v>116.9</v>
      </c>
      <c r="K34" s="60">
        <v>5.0999999999999996</v>
      </c>
      <c r="L34" s="60" t="s">
        <v>247</v>
      </c>
      <c r="M34" s="60" t="s">
        <v>248</v>
      </c>
      <c r="N34" s="60" t="s">
        <v>160</v>
      </c>
      <c r="O34" s="60" t="s">
        <v>150</v>
      </c>
      <c r="P34" s="60" t="s">
        <v>151</v>
      </c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141"/>
      <c r="BR34" s="141"/>
      <c r="BS34" s="141"/>
      <c r="BT34" s="141"/>
      <c r="BU34" s="141"/>
      <c r="BV34" s="141"/>
      <c r="BW34" s="141"/>
      <c r="BX34" s="141"/>
      <c r="BY34" s="141"/>
      <c r="BZ34" s="141"/>
      <c r="CA34" s="141"/>
      <c r="CB34" s="141"/>
      <c r="CC34" s="141"/>
      <c r="CD34" s="141"/>
      <c r="CE34" s="141"/>
      <c r="CF34" s="141"/>
      <c r="CG34" s="141"/>
      <c r="CH34" s="141"/>
      <c r="CI34" s="141"/>
      <c r="CJ34" s="141"/>
      <c r="CK34" s="141"/>
      <c r="CL34" s="141"/>
      <c r="CM34" s="141"/>
      <c r="CN34" s="141"/>
      <c r="CO34" s="141"/>
      <c r="CP34" s="141"/>
      <c r="CQ34" s="141"/>
      <c r="CR34" s="141"/>
      <c r="CS34" s="141"/>
    </row>
    <row r="35" spans="1:97" x14ac:dyDescent="0.3">
      <c r="A35" s="60" t="s">
        <v>142</v>
      </c>
      <c r="B35" s="60" t="s">
        <v>143</v>
      </c>
      <c r="C35" s="60">
        <v>2131</v>
      </c>
      <c r="D35" s="61" t="s">
        <v>249</v>
      </c>
      <c r="E35" s="61" t="s">
        <v>250</v>
      </c>
      <c r="F35" s="60">
        <v>16</v>
      </c>
      <c r="G35" s="61" t="s">
        <v>251</v>
      </c>
      <c r="H35" s="62">
        <v>1958.9770000000001</v>
      </c>
      <c r="I35" s="60">
        <v>-25</v>
      </c>
      <c r="J35" s="62">
        <v>110.1</v>
      </c>
      <c r="K35" s="60">
        <v>4.3</v>
      </c>
      <c r="L35" s="60" t="s">
        <v>252</v>
      </c>
      <c r="M35" s="60" t="s">
        <v>230</v>
      </c>
      <c r="N35" s="60" t="s">
        <v>149</v>
      </c>
      <c r="O35" s="60" t="s">
        <v>150</v>
      </c>
      <c r="P35" s="60" t="s">
        <v>151</v>
      </c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  <c r="BQ35" s="141"/>
      <c r="BR35" s="141"/>
      <c r="BS35" s="141"/>
      <c r="BT35" s="141"/>
      <c r="BU35" s="141"/>
      <c r="BV35" s="141"/>
      <c r="BW35" s="141"/>
      <c r="BX35" s="141"/>
      <c r="BY35" s="141"/>
      <c r="BZ35" s="141"/>
      <c r="CA35" s="141"/>
      <c r="CB35" s="141"/>
      <c r="CC35" s="141"/>
      <c r="CD35" s="141"/>
      <c r="CE35" s="141"/>
      <c r="CF35" s="141"/>
      <c r="CG35" s="141"/>
      <c r="CH35" s="141"/>
      <c r="CI35" s="141"/>
      <c r="CJ35" s="141"/>
      <c r="CK35" s="141"/>
      <c r="CL35" s="141"/>
      <c r="CM35" s="141"/>
      <c r="CN35" s="141"/>
      <c r="CO35" s="141"/>
      <c r="CP35" s="141"/>
      <c r="CQ35" s="141"/>
      <c r="CR35" s="141"/>
      <c r="CS35" s="141"/>
    </row>
    <row r="36" spans="1:97" x14ac:dyDescent="0.3">
      <c r="A36" s="60" t="s">
        <v>142</v>
      </c>
      <c r="B36" s="60" t="s">
        <v>143</v>
      </c>
      <c r="C36" s="60">
        <v>2132</v>
      </c>
      <c r="D36" s="61" t="s">
        <v>253</v>
      </c>
      <c r="E36" s="61" t="s">
        <v>254</v>
      </c>
      <c r="F36" s="60">
        <v>9</v>
      </c>
      <c r="G36" s="61" t="s">
        <v>255</v>
      </c>
      <c r="H36" s="62">
        <v>1959.0450000000001</v>
      </c>
      <c r="I36" s="60">
        <v>-25</v>
      </c>
      <c r="J36" s="62">
        <v>121.1</v>
      </c>
      <c r="K36" s="60">
        <v>4.2</v>
      </c>
      <c r="L36" s="60" t="s">
        <v>256</v>
      </c>
      <c r="M36" s="60" t="s">
        <v>211</v>
      </c>
      <c r="N36" s="60" t="s">
        <v>149</v>
      </c>
      <c r="O36" s="60" t="s">
        <v>150</v>
      </c>
      <c r="P36" s="60" t="s">
        <v>151</v>
      </c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  <c r="BQ36" s="141"/>
      <c r="BR36" s="141"/>
      <c r="BS36" s="141"/>
      <c r="BT36" s="141"/>
      <c r="BU36" s="141"/>
      <c r="BV36" s="141"/>
      <c r="BW36" s="141"/>
      <c r="BX36" s="141"/>
      <c r="BY36" s="141"/>
      <c r="BZ36" s="141"/>
      <c r="CA36" s="141"/>
      <c r="CB36" s="141"/>
      <c r="CC36" s="141"/>
      <c r="CD36" s="141"/>
      <c r="CE36" s="141"/>
      <c r="CF36" s="141"/>
      <c r="CG36" s="141"/>
      <c r="CH36" s="141"/>
      <c r="CI36" s="141"/>
      <c r="CJ36" s="141"/>
      <c r="CK36" s="141"/>
      <c r="CL36" s="141"/>
      <c r="CM36" s="141"/>
      <c r="CN36" s="141"/>
      <c r="CO36" s="141"/>
      <c r="CP36" s="141"/>
      <c r="CQ36" s="141"/>
      <c r="CR36" s="141"/>
      <c r="CS36" s="141"/>
    </row>
    <row r="37" spans="1:97" x14ac:dyDescent="0.3">
      <c r="A37" s="60" t="s">
        <v>142</v>
      </c>
      <c r="B37" s="60" t="s">
        <v>143</v>
      </c>
      <c r="C37" s="60">
        <v>2133</v>
      </c>
      <c r="D37" s="61" t="s">
        <v>257</v>
      </c>
      <c r="E37" s="61" t="s">
        <v>258</v>
      </c>
      <c r="F37" s="60">
        <v>16</v>
      </c>
      <c r="G37" s="61" t="s">
        <v>259</v>
      </c>
      <c r="H37" s="62">
        <v>1959.1659999999999</v>
      </c>
      <c r="I37" s="60">
        <v>-25</v>
      </c>
      <c r="J37" s="62">
        <v>126</v>
      </c>
      <c r="K37" s="60">
        <v>5.2</v>
      </c>
      <c r="L37" s="60" t="s">
        <v>260</v>
      </c>
      <c r="M37" s="60" t="s">
        <v>261</v>
      </c>
      <c r="N37" s="60" t="s">
        <v>149</v>
      </c>
      <c r="O37" s="60" t="s">
        <v>150</v>
      </c>
      <c r="P37" s="60" t="s">
        <v>151</v>
      </c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  <c r="BQ37" s="141"/>
      <c r="BR37" s="141"/>
      <c r="BS37" s="141"/>
      <c r="BT37" s="141"/>
      <c r="BU37" s="141"/>
      <c r="BV37" s="141"/>
      <c r="BW37" s="141"/>
      <c r="BX37" s="141"/>
      <c r="BY37" s="141"/>
      <c r="BZ37" s="141"/>
      <c r="CA37" s="141"/>
      <c r="CB37" s="141"/>
      <c r="CC37" s="141"/>
      <c r="CD37" s="141"/>
      <c r="CE37" s="141"/>
      <c r="CF37" s="141"/>
      <c r="CG37" s="141"/>
      <c r="CH37" s="141"/>
      <c r="CI37" s="141"/>
      <c r="CJ37" s="141"/>
      <c r="CK37" s="141"/>
      <c r="CL37" s="141"/>
      <c r="CM37" s="141"/>
      <c r="CN37" s="141"/>
      <c r="CO37" s="141"/>
      <c r="CP37" s="141"/>
      <c r="CQ37" s="141"/>
      <c r="CR37" s="141"/>
      <c r="CS37" s="141"/>
    </row>
    <row r="38" spans="1:97" x14ac:dyDescent="0.3">
      <c r="A38" s="60" t="s">
        <v>142</v>
      </c>
      <c r="B38" s="60" t="s">
        <v>143</v>
      </c>
      <c r="C38" s="60">
        <v>2134</v>
      </c>
      <c r="D38" s="61" t="s">
        <v>262</v>
      </c>
      <c r="E38" s="61" t="s">
        <v>263</v>
      </c>
      <c r="F38" s="60">
        <v>8</v>
      </c>
      <c r="G38" s="61" t="s">
        <v>264</v>
      </c>
      <c r="H38" s="62">
        <v>1959.2750000000001</v>
      </c>
      <c r="I38" s="60">
        <v>-25.1</v>
      </c>
      <c r="J38" s="62">
        <v>137.19999999999999</v>
      </c>
      <c r="K38" s="60">
        <v>4.2</v>
      </c>
      <c r="L38" s="60" t="s">
        <v>265</v>
      </c>
      <c r="M38" s="60" t="s">
        <v>211</v>
      </c>
      <c r="N38" s="60" t="s">
        <v>149</v>
      </c>
      <c r="O38" s="60" t="s">
        <v>150</v>
      </c>
      <c r="P38" s="60" t="s">
        <v>151</v>
      </c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1"/>
      <c r="BY38" s="141"/>
      <c r="BZ38" s="141"/>
      <c r="CA38" s="141"/>
      <c r="CB38" s="141"/>
      <c r="CC38" s="141"/>
      <c r="CD38" s="141"/>
      <c r="CE38" s="141"/>
      <c r="CF38" s="141"/>
      <c r="CG38" s="141"/>
      <c r="CH38" s="141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</row>
    <row r="39" spans="1:97" x14ac:dyDescent="0.3">
      <c r="A39" s="60" t="s">
        <v>142</v>
      </c>
      <c r="B39" s="60" t="s">
        <v>143</v>
      </c>
      <c r="C39" s="60">
        <v>2136</v>
      </c>
      <c r="D39" s="61" t="s">
        <v>266</v>
      </c>
      <c r="E39" s="61" t="s">
        <v>267</v>
      </c>
      <c r="F39" s="60">
        <v>20</v>
      </c>
      <c r="G39" s="61" t="s">
        <v>268</v>
      </c>
      <c r="H39" s="62">
        <v>1959.415</v>
      </c>
      <c r="I39" s="60">
        <v>-25.9</v>
      </c>
      <c r="J39" s="62">
        <v>132.69999999999999</v>
      </c>
      <c r="K39" s="60">
        <v>4.2</v>
      </c>
      <c r="L39" s="60" t="s">
        <v>269</v>
      </c>
      <c r="M39" s="60" t="s">
        <v>211</v>
      </c>
      <c r="N39" s="60" t="s">
        <v>160</v>
      </c>
      <c r="O39" s="60" t="s">
        <v>150</v>
      </c>
      <c r="P39" s="60" t="s">
        <v>151</v>
      </c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141"/>
      <c r="BP39" s="141"/>
      <c r="BQ39" s="141"/>
      <c r="BR39" s="141"/>
      <c r="BS39" s="141"/>
      <c r="BT39" s="141"/>
      <c r="BU39" s="141"/>
      <c r="BV39" s="141"/>
      <c r="BW39" s="141"/>
      <c r="BX39" s="141"/>
      <c r="BY39" s="141"/>
      <c r="BZ39" s="141"/>
      <c r="CA39" s="141"/>
      <c r="CB39" s="141"/>
      <c r="CC39" s="141"/>
      <c r="CD39" s="141"/>
      <c r="CE39" s="141"/>
      <c r="CF39" s="141"/>
      <c r="CG39" s="141"/>
      <c r="CH39" s="141"/>
      <c r="CI39" s="141"/>
      <c r="CJ39" s="141"/>
      <c r="CK39" s="141"/>
      <c r="CL39" s="141"/>
      <c r="CM39" s="141"/>
      <c r="CN39" s="141"/>
      <c r="CO39" s="141"/>
      <c r="CP39" s="141"/>
      <c r="CQ39" s="141"/>
      <c r="CR39" s="141"/>
      <c r="CS39" s="141"/>
    </row>
    <row r="40" spans="1:97" x14ac:dyDescent="0.3">
      <c r="A40" s="60" t="s">
        <v>142</v>
      </c>
      <c r="B40" s="60" t="s">
        <v>143</v>
      </c>
      <c r="C40" s="60">
        <v>2135</v>
      </c>
      <c r="D40" s="61" t="s">
        <v>270</v>
      </c>
      <c r="E40" s="61" t="s">
        <v>271</v>
      </c>
      <c r="F40" s="60">
        <v>7</v>
      </c>
      <c r="G40" s="61" t="s">
        <v>272</v>
      </c>
      <c r="H40" s="62">
        <v>1959.53</v>
      </c>
      <c r="I40" s="60">
        <v>-25.2</v>
      </c>
      <c r="J40" s="62">
        <v>150</v>
      </c>
      <c r="K40" s="60">
        <v>4.3</v>
      </c>
      <c r="L40" s="60" t="s">
        <v>273</v>
      </c>
      <c r="M40" s="60" t="s">
        <v>230</v>
      </c>
      <c r="N40" s="60" t="s">
        <v>160</v>
      </c>
      <c r="O40" s="60" t="s">
        <v>150</v>
      </c>
      <c r="P40" s="60" t="s">
        <v>151</v>
      </c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1"/>
      <c r="BY40" s="141"/>
      <c r="BZ40" s="141"/>
      <c r="CA40" s="141"/>
      <c r="CB40" s="141"/>
      <c r="CC40" s="141"/>
      <c r="CD40" s="141"/>
      <c r="CE40" s="141"/>
      <c r="CF40" s="141"/>
      <c r="CG40" s="141"/>
      <c r="CH40" s="141"/>
      <c r="CI40" s="141"/>
      <c r="CJ40" s="141"/>
      <c r="CK40" s="141"/>
      <c r="CL40" s="141"/>
      <c r="CM40" s="141"/>
      <c r="CN40" s="141"/>
      <c r="CO40" s="141"/>
      <c r="CP40" s="141"/>
      <c r="CQ40" s="141"/>
      <c r="CR40" s="141"/>
      <c r="CS40" s="141"/>
    </row>
    <row r="41" spans="1:97" x14ac:dyDescent="0.3">
      <c r="A41" s="60" t="s">
        <v>142</v>
      </c>
      <c r="B41" s="60" t="s">
        <v>143</v>
      </c>
      <c r="C41" s="60">
        <v>2137</v>
      </c>
      <c r="D41" s="61" t="s">
        <v>274</v>
      </c>
      <c r="E41" s="60" t="s">
        <v>153</v>
      </c>
      <c r="F41" s="60">
        <v>-999</v>
      </c>
      <c r="G41" s="61" t="s">
        <v>274</v>
      </c>
      <c r="H41" s="62">
        <v>1959.615</v>
      </c>
      <c r="I41" s="60">
        <v>-25</v>
      </c>
      <c r="J41" s="62">
        <v>141.9</v>
      </c>
      <c r="K41" s="60">
        <v>5.0999999999999996</v>
      </c>
      <c r="L41" s="60" t="s">
        <v>275</v>
      </c>
      <c r="M41" s="60" t="s">
        <v>248</v>
      </c>
      <c r="N41" s="60" t="s">
        <v>160</v>
      </c>
      <c r="O41" s="60" t="s">
        <v>150</v>
      </c>
      <c r="P41" s="60" t="s">
        <v>151</v>
      </c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1"/>
      <c r="BY41" s="141"/>
      <c r="BZ41" s="141"/>
      <c r="CA41" s="141"/>
      <c r="CB41" s="141"/>
      <c r="CC41" s="141"/>
      <c r="CD41" s="141"/>
      <c r="CE41" s="141"/>
      <c r="CF41" s="141"/>
      <c r="CG41" s="141"/>
      <c r="CH41" s="141"/>
      <c r="CI41" s="141"/>
      <c r="CJ41" s="141"/>
      <c r="CK41" s="141"/>
      <c r="CL41" s="141"/>
      <c r="CM41" s="141"/>
      <c r="CN41" s="141"/>
      <c r="CO41" s="141"/>
      <c r="CP41" s="141"/>
      <c r="CQ41" s="141"/>
      <c r="CR41" s="141"/>
      <c r="CS41" s="141"/>
    </row>
    <row r="42" spans="1:97" x14ac:dyDescent="0.3">
      <c r="A42" s="60" t="s">
        <v>142</v>
      </c>
      <c r="B42" s="60" t="s">
        <v>143</v>
      </c>
      <c r="C42" s="60">
        <v>2138</v>
      </c>
      <c r="D42" s="61" t="s">
        <v>276</v>
      </c>
      <c r="E42" s="60" t="s">
        <v>153</v>
      </c>
      <c r="F42" s="60">
        <v>-999</v>
      </c>
      <c r="G42" s="61" t="s">
        <v>276</v>
      </c>
      <c r="H42" s="62">
        <v>1959.749</v>
      </c>
      <c r="I42" s="60">
        <v>-26.4</v>
      </c>
      <c r="J42" s="62">
        <v>164.6</v>
      </c>
      <c r="K42" s="60">
        <v>5.2</v>
      </c>
      <c r="L42" s="60" t="s">
        <v>277</v>
      </c>
      <c r="M42" s="60" t="s">
        <v>261</v>
      </c>
      <c r="N42" s="60" t="s">
        <v>149</v>
      </c>
      <c r="O42" s="60" t="s">
        <v>150</v>
      </c>
      <c r="P42" s="60" t="s">
        <v>151</v>
      </c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41"/>
      <c r="BR42" s="141"/>
      <c r="BS42" s="141"/>
      <c r="BT42" s="141"/>
      <c r="BU42" s="141"/>
      <c r="BV42" s="141"/>
      <c r="BW42" s="141"/>
      <c r="BX42" s="141"/>
      <c r="BY42" s="141"/>
      <c r="BZ42" s="141"/>
      <c r="CA42" s="141"/>
      <c r="CB42" s="141"/>
      <c r="CC42" s="141"/>
      <c r="CD42" s="141"/>
      <c r="CE42" s="141"/>
      <c r="CF42" s="141"/>
      <c r="CG42" s="141"/>
      <c r="CH42" s="141"/>
      <c r="CI42" s="141"/>
      <c r="CJ42" s="141"/>
      <c r="CK42" s="141"/>
      <c r="CL42" s="141"/>
      <c r="CM42" s="141"/>
      <c r="CN42" s="141"/>
      <c r="CO42" s="141"/>
      <c r="CP42" s="141"/>
      <c r="CQ42" s="141"/>
      <c r="CR42" s="141"/>
      <c r="CS42" s="141"/>
    </row>
    <row r="43" spans="1:97" x14ac:dyDescent="0.3">
      <c r="A43" s="60" t="s">
        <v>142</v>
      </c>
      <c r="B43" s="60" t="s">
        <v>143</v>
      </c>
      <c r="C43" s="60">
        <v>2139</v>
      </c>
      <c r="D43" s="61" t="s">
        <v>278</v>
      </c>
      <c r="E43" s="61" t="s">
        <v>279</v>
      </c>
      <c r="F43" s="60">
        <v>12</v>
      </c>
      <c r="G43" s="61" t="s">
        <v>280</v>
      </c>
      <c r="H43" s="62">
        <v>1959.884</v>
      </c>
      <c r="I43" s="60">
        <v>-24.5</v>
      </c>
      <c r="J43" s="62">
        <v>171.4</v>
      </c>
      <c r="K43" s="60">
        <v>5.2</v>
      </c>
      <c r="L43" s="60" t="s">
        <v>281</v>
      </c>
      <c r="M43" s="60" t="s">
        <v>261</v>
      </c>
      <c r="N43" s="60" t="s">
        <v>149</v>
      </c>
      <c r="O43" s="60" t="s">
        <v>150</v>
      </c>
      <c r="P43" s="60" t="s">
        <v>151</v>
      </c>
      <c r="BA43" s="141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  <c r="BM43" s="141"/>
      <c r="BN43" s="141"/>
      <c r="BO43" s="141"/>
      <c r="BP43" s="141"/>
      <c r="BQ43" s="141"/>
      <c r="BR43" s="141"/>
      <c r="BS43" s="141"/>
      <c r="BT43" s="141"/>
      <c r="BU43" s="141"/>
      <c r="BV43" s="141"/>
      <c r="BW43" s="141"/>
      <c r="BX43" s="141"/>
      <c r="BY43" s="141"/>
      <c r="BZ43" s="141"/>
      <c r="CA43" s="141"/>
      <c r="CB43" s="141"/>
      <c r="CC43" s="141"/>
      <c r="CD43" s="141"/>
      <c r="CE43" s="141"/>
      <c r="CF43" s="141"/>
      <c r="CG43" s="141"/>
      <c r="CH43" s="141"/>
      <c r="CI43" s="141"/>
      <c r="CJ43" s="141"/>
      <c r="CK43" s="141"/>
      <c r="CL43" s="141"/>
      <c r="CM43" s="141"/>
      <c r="CN43" s="141"/>
      <c r="CO43" s="141"/>
      <c r="CP43" s="141"/>
      <c r="CQ43" s="141"/>
      <c r="CR43" s="141"/>
      <c r="CS43" s="141"/>
    </row>
    <row r="44" spans="1:97" x14ac:dyDescent="0.3">
      <c r="A44" s="60" t="s">
        <v>142</v>
      </c>
      <c r="B44" s="60" t="s">
        <v>143</v>
      </c>
      <c r="C44" s="60">
        <v>2140</v>
      </c>
      <c r="D44" s="61" t="s">
        <v>282</v>
      </c>
      <c r="E44" s="61" t="s">
        <v>283</v>
      </c>
      <c r="F44" s="60">
        <v>6</v>
      </c>
      <c r="G44" s="61" t="s">
        <v>284</v>
      </c>
      <c r="H44" s="62">
        <v>1959.9659999999999</v>
      </c>
      <c r="I44" s="60">
        <v>-25</v>
      </c>
      <c r="J44" s="62">
        <v>181.7</v>
      </c>
      <c r="K44" s="60">
        <v>5.3</v>
      </c>
      <c r="L44" s="60" t="s">
        <v>285</v>
      </c>
      <c r="M44" s="60" t="s">
        <v>220</v>
      </c>
      <c r="N44" s="60" t="s">
        <v>149</v>
      </c>
      <c r="O44" s="60" t="s">
        <v>150</v>
      </c>
      <c r="P44" s="60" t="s">
        <v>151</v>
      </c>
      <c r="BA44" s="141"/>
      <c r="BB44" s="141"/>
      <c r="BC44" s="141"/>
      <c r="BD44" s="141"/>
      <c r="BE44" s="141"/>
      <c r="BF44" s="141"/>
      <c r="BG44" s="141"/>
      <c r="BH44" s="141"/>
      <c r="BI44" s="141"/>
      <c r="BJ44" s="141"/>
      <c r="BK44" s="141"/>
      <c r="BL44" s="141"/>
      <c r="BM44" s="141"/>
      <c r="BN44" s="141"/>
      <c r="BO44" s="141"/>
      <c r="BP44" s="141"/>
      <c r="BQ44" s="141"/>
      <c r="BR44" s="141"/>
      <c r="BS44" s="141"/>
      <c r="BT44" s="141"/>
      <c r="BU44" s="141"/>
      <c r="BV44" s="141"/>
      <c r="BW44" s="141"/>
      <c r="BX44" s="141"/>
      <c r="BY44" s="141"/>
      <c r="BZ44" s="141"/>
      <c r="CA44" s="141"/>
      <c r="CB44" s="141"/>
      <c r="CC44" s="141"/>
      <c r="CD44" s="141"/>
      <c r="CE44" s="141"/>
      <c r="CF44" s="141"/>
      <c r="CG44" s="141"/>
      <c r="CH44" s="141"/>
      <c r="CI44" s="141"/>
      <c r="CJ44" s="141"/>
      <c r="CK44" s="141"/>
      <c r="CL44" s="141"/>
      <c r="CM44" s="141"/>
      <c r="CN44" s="141"/>
      <c r="CO44" s="141"/>
      <c r="CP44" s="141"/>
      <c r="CQ44" s="141"/>
      <c r="CR44" s="141"/>
      <c r="CS44" s="141"/>
    </row>
    <row r="45" spans="1:97" x14ac:dyDescent="0.3">
      <c r="A45" s="60" t="s">
        <v>142</v>
      </c>
      <c r="B45" s="60" t="s">
        <v>143</v>
      </c>
      <c r="C45" s="60">
        <v>2141</v>
      </c>
      <c r="D45" s="61" t="s">
        <v>286</v>
      </c>
      <c r="E45" s="61" t="s">
        <v>287</v>
      </c>
      <c r="F45" s="60">
        <v>7</v>
      </c>
      <c r="G45" s="61" t="s">
        <v>288</v>
      </c>
      <c r="H45" s="62">
        <v>1960.056</v>
      </c>
      <c r="I45" s="60">
        <v>-25.2</v>
      </c>
      <c r="J45" s="62">
        <v>181.8</v>
      </c>
      <c r="K45" s="60">
        <v>5.3</v>
      </c>
      <c r="L45" s="60" t="s">
        <v>289</v>
      </c>
      <c r="M45" s="60" t="s">
        <v>220</v>
      </c>
      <c r="N45" s="60" t="s">
        <v>149</v>
      </c>
      <c r="O45" s="60" t="s">
        <v>150</v>
      </c>
      <c r="P45" s="60" t="s">
        <v>151</v>
      </c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  <c r="BQ45" s="141"/>
      <c r="BR45" s="141"/>
      <c r="BS45" s="141"/>
      <c r="BT45" s="141"/>
      <c r="BU45" s="141"/>
      <c r="BV45" s="141"/>
      <c r="BW45" s="141"/>
      <c r="BX45" s="141"/>
      <c r="BY45" s="141"/>
      <c r="BZ45" s="141"/>
      <c r="CA45" s="141"/>
      <c r="CB45" s="141"/>
      <c r="CC45" s="141"/>
      <c r="CD45" s="141"/>
      <c r="CE45" s="141"/>
      <c r="CF45" s="141"/>
      <c r="CG45" s="141"/>
      <c r="CH45" s="141"/>
      <c r="CI45" s="141"/>
      <c r="CJ45" s="141"/>
      <c r="CK45" s="141"/>
      <c r="CL45" s="141"/>
      <c r="CM45" s="141"/>
      <c r="CN45" s="141"/>
      <c r="CO45" s="141"/>
      <c r="CP45" s="141"/>
      <c r="CQ45" s="141"/>
      <c r="CR45" s="141"/>
      <c r="CS45" s="141"/>
    </row>
    <row r="46" spans="1:97" x14ac:dyDescent="0.3">
      <c r="A46" s="60" t="s">
        <v>142</v>
      </c>
      <c r="B46" s="60" t="s">
        <v>143</v>
      </c>
      <c r="C46" s="60">
        <v>2142</v>
      </c>
      <c r="D46" s="61" t="s">
        <v>290</v>
      </c>
      <c r="E46" s="61" t="s">
        <v>291</v>
      </c>
      <c r="F46" s="60">
        <v>8</v>
      </c>
      <c r="G46" s="61" t="s">
        <v>292</v>
      </c>
      <c r="H46" s="62">
        <v>1960.2860000000001</v>
      </c>
      <c r="I46" s="60">
        <v>-23.4</v>
      </c>
      <c r="J46" s="62">
        <v>187.9</v>
      </c>
      <c r="K46" s="60">
        <v>5.3</v>
      </c>
      <c r="L46" s="60" t="s">
        <v>293</v>
      </c>
      <c r="M46" s="60" t="s">
        <v>220</v>
      </c>
      <c r="N46" s="60" t="s">
        <v>149</v>
      </c>
      <c r="O46" s="60" t="s">
        <v>150</v>
      </c>
      <c r="P46" s="60" t="s">
        <v>151</v>
      </c>
      <c r="BA46" s="141"/>
      <c r="BB46" s="141"/>
      <c r="BC46" s="141"/>
      <c r="BD46" s="141"/>
      <c r="BE46" s="141"/>
      <c r="BF46" s="141"/>
      <c r="BG46" s="141"/>
      <c r="BH46" s="141"/>
      <c r="BI46" s="141"/>
      <c r="BJ46" s="141"/>
      <c r="BK46" s="141"/>
      <c r="BL46" s="141"/>
      <c r="BM46" s="141"/>
      <c r="BN46" s="141"/>
      <c r="BO46" s="141"/>
      <c r="BP46" s="141"/>
      <c r="BQ46" s="141"/>
      <c r="BR46" s="141"/>
      <c r="BS46" s="141"/>
      <c r="BT46" s="141"/>
      <c r="BU46" s="141"/>
      <c r="BV46" s="141"/>
      <c r="BW46" s="141"/>
      <c r="BX46" s="141"/>
      <c r="BY46" s="141"/>
      <c r="BZ46" s="141"/>
      <c r="CA46" s="141"/>
      <c r="CB46" s="141"/>
      <c r="CC46" s="141"/>
      <c r="CD46" s="141"/>
      <c r="CE46" s="141"/>
      <c r="CF46" s="141"/>
      <c r="CG46" s="141"/>
      <c r="CH46" s="141"/>
      <c r="CI46" s="141"/>
      <c r="CJ46" s="141"/>
      <c r="CK46" s="141"/>
      <c r="CL46" s="141"/>
      <c r="CM46" s="141"/>
      <c r="CN46" s="141"/>
      <c r="CO46" s="141"/>
      <c r="CP46" s="141"/>
      <c r="CQ46" s="141"/>
      <c r="CR46" s="141"/>
      <c r="CS46" s="141"/>
    </row>
    <row r="47" spans="1:97" x14ac:dyDescent="0.3">
      <c r="A47" s="60" t="s">
        <v>142</v>
      </c>
      <c r="B47" s="60" t="s">
        <v>143</v>
      </c>
      <c r="C47" s="60">
        <v>2143</v>
      </c>
      <c r="D47" s="61" t="s">
        <v>294</v>
      </c>
      <c r="E47" s="61" t="s">
        <v>295</v>
      </c>
      <c r="F47" s="60">
        <v>7</v>
      </c>
      <c r="G47" s="61" t="s">
        <v>296</v>
      </c>
      <c r="H47" s="62">
        <v>1960.5340000000001</v>
      </c>
      <c r="I47" s="60">
        <v>-24</v>
      </c>
      <c r="J47" s="62">
        <v>187.3</v>
      </c>
      <c r="K47" s="60">
        <v>5.3</v>
      </c>
      <c r="L47" s="60" t="s">
        <v>297</v>
      </c>
      <c r="M47" s="60" t="s">
        <v>220</v>
      </c>
      <c r="N47" s="60" t="s">
        <v>160</v>
      </c>
      <c r="O47" s="60" t="s">
        <v>150</v>
      </c>
      <c r="P47" s="60" t="s">
        <v>151</v>
      </c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141"/>
      <c r="BP47" s="141"/>
      <c r="BQ47" s="141"/>
      <c r="BR47" s="141"/>
      <c r="BS47" s="141"/>
      <c r="BT47" s="141"/>
      <c r="BU47" s="141"/>
      <c r="BV47" s="141"/>
      <c r="BW47" s="141"/>
      <c r="BX47" s="141"/>
      <c r="BY47" s="141"/>
      <c r="BZ47" s="141"/>
      <c r="CA47" s="141"/>
      <c r="CB47" s="141"/>
      <c r="CC47" s="141"/>
      <c r="CD47" s="141"/>
      <c r="CE47" s="141"/>
      <c r="CF47" s="141"/>
      <c r="CG47" s="141"/>
      <c r="CH47" s="141"/>
      <c r="CI47" s="141"/>
      <c r="CJ47" s="141"/>
      <c r="CK47" s="141"/>
      <c r="CL47" s="141"/>
      <c r="CM47" s="141"/>
      <c r="CN47" s="141"/>
      <c r="CO47" s="141"/>
      <c r="CP47" s="141"/>
      <c r="CQ47" s="141"/>
      <c r="CR47" s="141"/>
      <c r="CS47" s="141"/>
    </row>
    <row r="48" spans="1:97" x14ac:dyDescent="0.3">
      <c r="A48" s="60" t="s">
        <v>142</v>
      </c>
      <c r="B48" s="60" t="s">
        <v>143</v>
      </c>
      <c r="C48" s="60">
        <v>2145</v>
      </c>
      <c r="D48" s="61" t="s">
        <v>298</v>
      </c>
      <c r="E48" s="61" t="s">
        <v>299</v>
      </c>
      <c r="F48" s="60">
        <v>7</v>
      </c>
      <c r="G48" s="61" t="s">
        <v>300</v>
      </c>
      <c r="H48" s="62">
        <v>1960.6869999999999</v>
      </c>
      <c r="I48" s="60">
        <v>-22.8</v>
      </c>
      <c r="J48" s="62">
        <v>193.6</v>
      </c>
      <c r="K48" s="60">
        <v>5.3</v>
      </c>
      <c r="L48" s="60" t="s">
        <v>301</v>
      </c>
      <c r="M48" s="60" t="s">
        <v>220</v>
      </c>
      <c r="N48" s="60" t="s">
        <v>160</v>
      </c>
      <c r="O48" s="60" t="s">
        <v>150</v>
      </c>
      <c r="P48" s="60" t="s">
        <v>151</v>
      </c>
      <c r="AT48" s="1">
        <f>125/735</f>
        <v>0.17006802721088435</v>
      </c>
      <c r="AU48" s="1">
        <f>1/AT48</f>
        <v>5.88</v>
      </c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</row>
    <row r="49" spans="1:113" ht="15.6" x14ac:dyDescent="0.3">
      <c r="A49" s="60" t="s">
        <v>142</v>
      </c>
      <c r="B49" s="60" t="s">
        <v>143</v>
      </c>
      <c r="C49" s="60">
        <v>2144</v>
      </c>
      <c r="D49" s="61" t="s">
        <v>302</v>
      </c>
      <c r="E49" s="61" t="s">
        <v>303</v>
      </c>
      <c r="F49" s="60">
        <v>8</v>
      </c>
      <c r="G49" s="61" t="s">
        <v>304</v>
      </c>
      <c r="H49" s="62">
        <v>1960.7449999999999</v>
      </c>
      <c r="I49" s="60">
        <v>-22.5</v>
      </c>
      <c r="J49" s="62">
        <v>195.8</v>
      </c>
      <c r="K49" s="60">
        <v>5.4</v>
      </c>
      <c r="L49" s="60" t="s">
        <v>305</v>
      </c>
      <c r="M49" s="60" t="s">
        <v>175</v>
      </c>
      <c r="N49" s="60" t="s">
        <v>160</v>
      </c>
      <c r="O49" s="60" t="s">
        <v>150</v>
      </c>
      <c r="P49" s="60" t="s">
        <v>151</v>
      </c>
      <c r="AT49" s="1">
        <f>125/610</f>
        <v>0.20491803278688525</v>
      </c>
      <c r="AU49" s="63">
        <f>1/AT49</f>
        <v>4.88</v>
      </c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41"/>
      <c r="BN49" s="141"/>
      <c r="BO49" s="141"/>
      <c r="BP49" s="141"/>
      <c r="BQ49" s="141"/>
      <c r="BR49" s="141"/>
      <c r="BS49" s="141"/>
      <c r="BT49" s="141"/>
      <c r="BU49" s="141"/>
      <c r="BV49" s="141"/>
      <c r="BW49" s="141"/>
      <c r="BX49" s="141"/>
      <c r="BY49" s="141"/>
      <c r="BZ49" s="141"/>
      <c r="CA49" s="141"/>
      <c r="CB49" s="141"/>
      <c r="CC49" s="141"/>
      <c r="CD49" s="141"/>
      <c r="CE49" s="141"/>
      <c r="CF49" s="141"/>
      <c r="CG49" s="141"/>
      <c r="CH49" s="141"/>
      <c r="CI49" s="141"/>
      <c r="CJ49" s="141"/>
      <c r="CK49" s="141"/>
      <c r="CL49" s="141"/>
      <c r="CM49" s="141"/>
      <c r="CN49" s="141"/>
      <c r="CO49" s="141"/>
      <c r="CP49" s="141"/>
      <c r="CQ49" s="141"/>
      <c r="CR49" s="141"/>
      <c r="CS49" s="141"/>
    </row>
    <row r="50" spans="1:113" x14ac:dyDescent="0.3">
      <c r="A50" s="60" t="s">
        <v>142</v>
      </c>
      <c r="B50" s="60" t="s">
        <v>143</v>
      </c>
      <c r="C50" s="60">
        <v>2147</v>
      </c>
      <c r="D50" s="61" t="s">
        <v>306</v>
      </c>
      <c r="E50" s="60" t="s">
        <v>153</v>
      </c>
      <c r="F50" s="60">
        <v>-999</v>
      </c>
      <c r="G50" s="61" t="s">
        <v>306</v>
      </c>
      <c r="H50" s="62">
        <v>1960.8679999999999</v>
      </c>
      <c r="I50" s="60">
        <v>-26.4</v>
      </c>
      <c r="J50" s="62">
        <v>198.4</v>
      </c>
      <c r="K50" s="60">
        <v>5.4</v>
      </c>
      <c r="L50" s="60" t="s">
        <v>307</v>
      </c>
      <c r="M50" s="60" t="s">
        <v>175</v>
      </c>
      <c r="N50" s="60" t="s">
        <v>149</v>
      </c>
      <c r="O50" s="60" t="s">
        <v>150</v>
      </c>
      <c r="P50" s="60" t="s">
        <v>151</v>
      </c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  <c r="BQ50" s="141"/>
      <c r="BR50" s="141"/>
      <c r="BS50" s="141"/>
      <c r="BT50" s="141"/>
      <c r="BU50" s="141"/>
      <c r="BV50" s="141"/>
      <c r="BW50" s="141"/>
      <c r="BX50" s="141"/>
      <c r="BY50" s="141"/>
      <c r="BZ50" s="141"/>
      <c r="CA50" s="141"/>
      <c r="CB50" s="141"/>
      <c r="CC50" s="141"/>
      <c r="CD50" s="141"/>
      <c r="CE50" s="141"/>
      <c r="CF50" s="141"/>
      <c r="CG50" s="141"/>
      <c r="CH50" s="141"/>
      <c r="CI50" s="141"/>
      <c r="CJ50" s="141"/>
      <c r="CK50" s="141"/>
      <c r="CL50" s="141"/>
      <c r="CM50" s="141"/>
      <c r="CN50" s="141"/>
      <c r="CO50" s="141"/>
      <c r="CP50" s="141"/>
      <c r="CQ50" s="141"/>
      <c r="CR50" s="141"/>
      <c r="CS50" s="141"/>
    </row>
    <row r="51" spans="1:113" x14ac:dyDescent="0.3">
      <c r="A51" s="60" t="s">
        <v>142</v>
      </c>
      <c r="B51" s="60" t="s">
        <v>143</v>
      </c>
      <c r="C51" s="60">
        <v>2146</v>
      </c>
      <c r="D51" s="61" t="s">
        <v>308</v>
      </c>
      <c r="E51" s="61" t="s">
        <v>309</v>
      </c>
      <c r="F51" s="60">
        <v>7</v>
      </c>
      <c r="G51" s="61" t="s">
        <v>310</v>
      </c>
      <c r="H51" s="62">
        <v>1960.9659999999999</v>
      </c>
      <c r="I51" s="60">
        <v>-24.5</v>
      </c>
      <c r="J51" s="62">
        <v>193.7</v>
      </c>
      <c r="K51" s="60">
        <v>5.3</v>
      </c>
      <c r="L51" s="60" t="s">
        <v>311</v>
      </c>
      <c r="M51" s="60" t="s">
        <v>220</v>
      </c>
      <c r="N51" s="60" t="s">
        <v>149</v>
      </c>
      <c r="O51" s="60" t="s">
        <v>150</v>
      </c>
      <c r="P51" s="60" t="s">
        <v>151</v>
      </c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  <c r="BV51" s="141"/>
      <c r="BW51" s="141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</row>
    <row r="52" spans="1:113" x14ac:dyDescent="0.3">
      <c r="A52" s="60" t="s">
        <v>142</v>
      </c>
      <c r="B52" s="60" t="s">
        <v>143</v>
      </c>
      <c r="C52" s="60">
        <v>2148</v>
      </c>
      <c r="D52" s="61" t="s">
        <v>312</v>
      </c>
      <c r="E52" s="61" t="s">
        <v>313</v>
      </c>
      <c r="F52" s="60">
        <v>9</v>
      </c>
      <c r="G52" s="61" t="s">
        <v>314</v>
      </c>
      <c r="H52" s="62">
        <v>1961.0530000000001</v>
      </c>
      <c r="I52" s="60">
        <v>-25.5</v>
      </c>
      <c r="J52" s="62">
        <v>194.9</v>
      </c>
      <c r="K52" s="60">
        <v>5.4</v>
      </c>
      <c r="L52" s="60" t="s">
        <v>315</v>
      </c>
      <c r="M52" s="60" t="s">
        <v>175</v>
      </c>
      <c r="N52" s="60" t="s">
        <v>149</v>
      </c>
      <c r="O52" s="60" t="s">
        <v>150</v>
      </c>
      <c r="P52" s="60" t="s">
        <v>151</v>
      </c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  <c r="BV52" s="141"/>
      <c r="BW52" s="141"/>
      <c r="BX52" s="141"/>
      <c r="BY52" s="141"/>
      <c r="BZ52" s="141"/>
      <c r="CA52" s="141"/>
      <c r="CB52" s="141"/>
      <c r="CC52" s="141"/>
      <c r="CD52" s="141"/>
      <c r="CE52" s="141"/>
      <c r="CF52" s="141"/>
      <c r="CG52" s="141"/>
      <c r="CH52" s="141"/>
      <c r="CI52" s="141"/>
      <c r="CJ52" s="141"/>
      <c r="CK52" s="141"/>
      <c r="CL52" s="141"/>
      <c r="CM52" s="141"/>
      <c r="CN52" s="141"/>
      <c r="CO52" s="141"/>
      <c r="CP52" s="141"/>
      <c r="CQ52" s="141"/>
      <c r="CR52" s="141"/>
      <c r="CS52" s="141"/>
    </row>
    <row r="53" spans="1:113" x14ac:dyDescent="0.3">
      <c r="A53" s="60" t="s">
        <v>142</v>
      </c>
      <c r="B53" s="60" t="s">
        <v>143</v>
      </c>
      <c r="C53" s="60">
        <v>2149</v>
      </c>
      <c r="D53" s="61" t="s">
        <v>316</v>
      </c>
      <c r="E53" s="61" t="s">
        <v>317</v>
      </c>
      <c r="F53" s="60">
        <v>7</v>
      </c>
      <c r="G53" s="61" t="s">
        <v>318</v>
      </c>
      <c r="H53" s="62">
        <v>1961.1880000000001</v>
      </c>
      <c r="I53" s="60">
        <v>-24.9</v>
      </c>
      <c r="J53" s="62">
        <v>207.1</v>
      </c>
      <c r="K53" s="60">
        <v>6.2</v>
      </c>
      <c r="L53" s="60" t="s">
        <v>319</v>
      </c>
      <c r="M53" s="60" t="s">
        <v>320</v>
      </c>
      <c r="N53" s="60" t="s">
        <v>149</v>
      </c>
      <c r="O53" s="60" t="s">
        <v>150</v>
      </c>
      <c r="P53" s="60" t="s">
        <v>151</v>
      </c>
      <c r="AT53" s="1">
        <v>1</v>
      </c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  <c r="BQ53" s="141"/>
      <c r="BR53" s="141"/>
      <c r="BS53" s="141"/>
      <c r="BT53" s="141"/>
      <c r="BU53" s="141"/>
      <c r="BV53" s="141"/>
      <c r="BW53" s="141"/>
      <c r="BX53" s="141"/>
      <c r="BY53" s="141"/>
      <c r="BZ53" s="141"/>
      <c r="CA53" s="141"/>
      <c r="CB53" s="141"/>
      <c r="CC53" s="141"/>
      <c r="CD53" s="141"/>
      <c r="CE53" s="141"/>
      <c r="CF53" s="141"/>
      <c r="CG53" s="141"/>
      <c r="CH53" s="141"/>
      <c r="CI53" s="141"/>
      <c r="CJ53" s="141"/>
      <c r="CK53" s="141"/>
      <c r="CL53" s="141"/>
      <c r="CM53" s="141"/>
      <c r="CN53" s="141"/>
      <c r="CO53" s="141"/>
      <c r="CP53" s="141"/>
      <c r="CQ53" s="141"/>
      <c r="CR53" s="141"/>
      <c r="CS53" s="141"/>
    </row>
    <row r="54" spans="1:113" x14ac:dyDescent="0.3">
      <c r="A54" s="60" t="s">
        <v>142</v>
      </c>
      <c r="B54" s="60" t="s">
        <v>143</v>
      </c>
      <c r="C54" s="60">
        <v>2150</v>
      </c>
      <c r="D54" s="61" t="s">
        <v>321</v>
      </c>
      <c r="E54" s="61" t="s">
        <v>322</v>
      </c>
      <c r="F54" s="60">
        <v>7</v>
      </c>
      <c r="G54" s="61" t="s">
        <v>323</v>
      </c>
      <c r="H54" s="62">
        <v>1961.2840000000001</v>
      </c>
      <c r="I54" s="60">
        <v>-25</v>
      </c>
      <c r="J54" s="62">
        <v>201.9</v>
      </c>
      <c r="K54" s="60">
        <v>5.4</v>
      </c>
      <c r="L54" s="60" t="s">
        <v>324</v>
      </c>
      <c r="M54" s="60" t="s">
        <v>175</v>
      </c>
      <c r="N54" s="60" t="s">
        <v>149</v>
      </c>
      <c r="O54" s="60" t="s">
        <v>150</v>
      </c>
      <c r="P54" s="60" t="s">
        <v>151</v>
      </c>
      <c r="AT54" s="1">
        <v>0.26</v>
      </c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  <c r="BV54" s="141"/>
      <c r="BW54" s="141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DI54" s="1" t="s">
        <v>2163</v>
      </c>
    </row>
    <row r="55" spans="1:113" ht="15.6" x14ac:dyDescent="0.3">
      <c r="A55" s="60" t="s">
        <v>142</v>
      </c>
      <c r="B55" s="60" t="s">
        <v>143</v>
      </c>
      <c r="C55" s="60">
        <v>2151</v>
      </c>
      <c r="D55" s="61" t="s">
        <v>325</v>
      </c>
      <c r="E55" s="61" t="s">
        <v>326</v>
      </c>
      <c r="F55" s="60">
        <v>7</v>
      </c>
      <c r="G55" s="61" t="s">
        <v>327</v>
      </c>
      <c r="H55" s="62">
        <v>1961.3989999999999</v>
      </c>
      <c r="I55" s="60">
        <v>-26.3</v>
      </c>
      <c r="J55" s="62">
        <v>196.6</v>
      </c>
      <c r="K55" s="60">
        <v>5.4</v>
      </c>
      <c r="L55" s="60" t="s">
        <v>328</v>
      </c>
      <c r="M55" s="60" t="s">
        <v>175</v>
      </c>
      <c r="N55" s="60" t="s">
        <v>160</v>
      </c>
      <c r="O55" s="60" t="s">
        <v>150</v>
      </c>
      <c r="P55" s="60" t="s">
        <v>151</v>
      </c>
      <c r="AT55" s="1">
        <f>AT53-AT54</f>
        <v>0.74</v>
      </c>
      <c r="AU55" s="64">
        <f>AT55/AT54</f>
        <v>2.8461538461538458</v>
      </c>
      <c r="BA55" s="141"/>
      <c r="BB55" s="141"/>
      <c r="BC55" s="141"/>
      <c r="BD55" s="141"/>
      <c r="BE55" s="141"/>
      <c r="BF55" s="141"/>
      <c r="BG55" s="141"/>
      <c r="BH55" s="141"/>
      <c r="BI55" s="141"/>
      <c r="BJ55" s="141"/>
      <c r="BK55" s="141"/>
      <c r="BL55" s="141"/>
      <c r="BM55" s="141"/>
      <c r="BN55" s="141"/>
      <c r="BO55" s="141"/>
      <c r="BP55" s="141"/>
      <c r="BQ55" s="141"/>
      <c r="BR55" s="141"/>
      <c r="BS55" s="141"/>
      <c r="BT55" s="141"/>
      <c r="BU55" s="141"/>
      <c r="BV55" s="141"/>
      <c r="BW55" s="141"/>
      <c r="BX55" s="141"/>
      <c r="BY55" s="141"/>
      <c r="BZ55" s="141"/>
      <c r="CA55" s="141"/>
      <c r="CB55" s="141"/>
      <c r="CC55" s="141"/>
      <c r="CD55" s="141"/>
      <c r="CE55" s="141"/>
      <c r="CF55" s="141"/>
      <c r="CG55" s="141"/>
      <c r="CH55" s="141"/>
      <c r="CI55" s="141"/>
      <c r="CJ55" s="141"/>
      <c r="CK55" s="141"/>
      <c r="CL55" s="141"/>
      <c r="CM55" s="141"/>
      <c r="CN55" s="141"/>
      <c r="CO55" s="141"/>
      <c r="CP55" s="141"/>
      <c r="CQ55" s="141"/>
      <c r="CR55" s="141"/>
      <c r="CS55" s="141"/>
    </row>
    <row r="56" spans="1:113" x14ac:dyDescent="0.3">
      <c r="A56" s="60" t="s">
        <v>142</v>
      </c>
      <c r="B56" s="60" t="s">
        <v>143</v>
      </c>
      <c r="C56" s="60">
        <v>2263</v>
      </c>
      <c r="D56" s="61" t="s">
        <v>329</v>
      </c>
      <c r="E56" s="61" t="s">
        <v>330</v>
      </c>
      <c r="F56" s="60">
        <v>8</v>
      </c>
      <c r="G56" s="61" t="s">
        <v>331</v>
      </c>
      <c r="H56" s="62">
        <v>1961.511</v>
      </c>
      <c r="I56" s="60">
        <v>-25.1</v>
      </c>
      <c r="J56" s="62">
        <v>198.4</v>
      </c>
      <c r="K56" s="60">
        <v>11.3</v>
      </c>
      <c r="L56" s="60" t="s">
        <v>332</v>
      </c>
      <c r="M56" s="60" t="s">
        <v>333</v>
      </c>
      <c r="N56" s="60" t="s">
        <v>160</v>
      </c>
      <c r="O56" s="60" t="s">
        <v>150</v>
      </c>
      <c r="P56" s="60" t="s">
        <v>151</v>
      </c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  <c r="BQ56" s="141"/>
      <c r="BR56" s="141"/>
      <c r="BS56" s="141"/>
      <c r="BT56" s="141"/>
      <c r="BU56" s="141"/>
      <c r="BV56" s="141"/>
      <c r="BW56" s="141"/>
      <c r="BX56" s="141"/>
      <c r="BY56" s="141"/>
      <c r="BZ56" s="141"/>
      <c r="CA56" s="141"/>
      <c r="CB56" s="141"/>
      <c r="CC56" s="141"/>
      <c r="CD56" s="141"/>
      <c r="CE56" s="141"/>
      <c r="CF56" s="141"/>
      <c r="CG56" s="141"/>
      <c r="CH56" s="141"/>
      <c r="CI56" s="141"/>
      <c r="CJ56" s="141"/>
      <c r="CK56" s="141"/>
      <c r="CL56" s="141"/>
      <c r="CM56" s="141"/>
      <c r="CN56" s="141"/>
      <c r="CO56" s="141"/>
      <c r="CP56" s="141"/>
      <c r="CQ56" s="141"/>
      <c r="CR56" s="141"/>
      <c r="CS56" s="141"/>
    </row>
    <row r="57" spans="1:113" x14ac:dyDescent="0.3">
      <c r="A57" s="60" t="s">
        <v>142</v>
      </c>
      <c r="B57" s="60" t="s">
        <v>143</v>
      </c>
      <c r="C57" s="60">
        <v>2262</v>
      </c>
      <c r="D57" s="61" t="s">
        <v>334</v>
      </c>
      <c r="E57" s="61" t="s">
        <v>335</v>
      </c>
      <c r="F57" s="60">
        <v>7</v>
      </c>
      <c r="G57" s="61" t="s">
        <v>336</v>
      </c>
      <c r="H57" s="62">
        <v>1961.6320000000001</v>
      </c>
      <c r="I57" s="60">
        <v>-25.3</v>
      </c>
      <c r="J57" s="62">
        <v>197.9</v>
      </c>
      <c r="K57" s="60">
        <v>7.5</v>
      </c>
      <c r="L57" s="60" t="s">
        <v>337</v>
      </c>
      <c r="M57" s="60" t="s">
        <v>148</v>
      </c>
      <c r="N57" s="60" t="s">
        <v>149</v>
      </c>
      <c r="O57" s="60" t="s">
        <v>150</v>
      </c>
      <c r="P57" s="60" t="s">
        <v>151</v>
      </c>
      <c r="BA57" s="141"/>
      <c r="BB57" s="141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141"/>
      <c r="BP57" s="141"/>
      <c r="BQ57" s="141"/>
      <c r="BR57" s="141"/>
      <c r="BS57" s="141"/>
      <c r="BT57" s="141"/>
      <c r="BU57" s="141"/>
      <c r="BV57" s="141"/>
      <c r="BW57" s="141"/>
      <c r="BX57" s="141"/>
      <c r="BY57" s="141"/>
      <c r="BZ57" s="141"/>
      <c r="CA57" s="141"/>
      <c r="CB57" s="141"/>
      <c r="CC57" s="141"/>
      <c r="CD57" s="141"/>
      <c r="CE57" s="141"/>
      <c r="CF57" s="141"/>
      <c r="CG57" s="141"/>
      <c r="CH57" s="141"/>
      <c r="CI57" s="141"/>
      <c r="CJ57" s="141"/>
      <c r="CK57" s="141"/>
      <c r="CL57" s="141"/>
      <c r="CM57" s="141"/>
      <c r="CN57" s="141"/>
      <c r="CO57" s="141"/>
      <c r="CP57" s="141"/>
      <c r="CQ57" s="141"/>
      <c r="CR57" s="141"/>
      <c r="CS57" s="141"/>
    </row>
    <row r="58" spans="1:113" x14ac:dyDescent="0.3">
      <c r="A58" s="60" t="s">
        <v>142</v>
      </c>
      <c r="B58" s="60" t="s">
        <v>143</v>
      </c>
      <c r="C58" s="60">
        <v>2152</v>
      </c>
      <c r="D58" s="61" t="s">
        <v>338</v>
      </c>
      <c r="E58" s="61" t="s">
        <v>339</v>
      </c>
      <c r="F58" s="60">
        <v>7</v>
      </c>
      <c r="G58" s="61" t="s">
        <v>340</v>
      </c>
      <c r="H58" s="62">
        <v>1961.7550000000001</v>
      </c>
      <c r="I58" s="60">
        <v>-24.7</v>
      </c>
      <c r="J58" s="62">
        <v>182.9</v>
      </c>
      <c r="K58" s="60">
        <v>5.9</v>
      </c>
      <c r="L58" s="60" t="s">
        <v>341</v>
      </c>
      <c r="M58" s="60" t="s">
        <v>342</v>
      </c>
      <c r="N58" s="60" t="s">
        <v>160</v>
      </c>
      <c r="O58" s="60" t="s">
        <v>150</v>
      </c>
      <c r="P58" s="60" t="s">
        <v>151</v>
      </c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41"/>
      <c r="BV58" s="141"/>
      <c r="BW58" s="141"/>
      <c r="BX58" s="141"/>
      <c r="BY58" s="141"/>
      <c r="BZ58" s="141"/>
      <c r="CA58" s="141"/>
      <c r="CB58" s="141"/>
      <c r="CC58" s="141"/>
      <c r="CD58" s="141"/>
      <c r="CE58" s="141"/>
      <c r="CF58" s="141"/>
      <c r="CG58" s="141"/>
      <c r="CH58" s="141"/>
      <c r="CI58" s="141"/>
      <c r="CJ58" s="141"/>
      <c r="CK58" s="141"/>
      <c r="CL58" s="141"/>
      <c r="CM58" s="141"/>
      <c r="CN58" s="141"/>
      <c r="CO58" s="141"/>
      <c r="CP58" s="141"/>
      <c r="CQ58" s="141"/>
      <c r="CR58" s="141"/>
      <c r="CS58" s="141"/>
    </row>
    <row r="59" spans="1:113" x14ac:dyDescent="0.3">
      <c r="A59" s="60" t="s">
        <v>142</v>
      </c>
      <c r="B59" s="60" t="s">
        <v>143</v>
      </c>
      <c r="C59" s="60">
        <v>2264</v>
      </c>
      <c r="D59" s="61" t="s">
        <v>343</v>
      </c>
      <c r="E59" s="61" t="s">
        <v>344</v>
      </c>
      <c r="F59" s="60">
        <v>8</v>
      </c>
      <c r="G59" s="61" t="s">
        <v>345</v>
      </c>
      <c r="H59" s="62">
        <v>1961.8620000000001</v>
      </c>
      <c r="I59" s="60">
        <v>-23.8</v>
      </c>
      <c r="J59" s="62">
        <v>237.2</v>
      </c>
      <c r="K59" s="60">
        <v>11.6</v>
      </c>
      <c r="L59" s="60" t="s">
        <v>346</v>
      </c>
      <c r="M59" s="60" t="s">
        <v>347</v>
      </c>
      <c r="N59" s="60" t="s">
        <v>149</v>
      </c>
      <c r="O59" s="60" t="s">
        <v>150</v>
      </c>
      <c r="P59" s="60" t="s">
        <v>151</v>
      </c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41"/>
      <c r="BR59" s="141"/>
      <c r="BS59" s="141"/>
      <c r="BT59" s="141"/>
      <c r="BU59" s="141"/>
      <c r="BV59" s="141"/>
      <c r="BW59" s="141"/>
      <c r="BX59" s="141"/>
      <c r="BY59" s="141"/>
      <c r="BZ59" s="141"/>
      <c r="CA59" s="141"/>
      <c r="CB59" s="141"/>
      <c r="CC59" s="141"/>
      <c r="CD59" s="141"/>
      <c r="CE59" s="141"/>
      <c r="CF59" s="141"/>
      <c r="CG59" s="141"/>
      <c r="CH59" s="141"/>
      <c r="CI59" s="141"/>
      <c r="CJ59" s="141"/>
      <c r="CK59" s="141"/>
      <c r="CL59" s="141"/>
      <c r="CM59" s="141"/>
      <c r="CN59" s="141"/>
      <c r="CO59" s="141"/>
      <c r="CP59" s="141"/>
      <c r="CQ59" s="141"/>
      <c r="CR59" s="141"/>
      <c r="CS59" s="141"/>
    </row>
    <row r="60" spans="1:113" x14ac:dyDescent="0.3">
      <c r="A60" s="60" t="s">
        <v>142</v>
      </c>
      <c r="B60" s="60" t="s">
        <v>143</v>
      </c>
      <c r="C60" s="60">
        <v>2265</v>
      </c>
      <c r="D60" s="61" t="s">
        <v>348</v>
      </c>
      <c r="E60" s="61" t="s">
        <v>349</v>
      </c>
      <c r="F60" s="60">
        <v>7</v>
      </c>
      <c r="G60" s="61" t="s">
        <v>350</v>
      </c>
      <c r="H60" s="62">
        <v>1961.9659999999999</v>
      </c>
      <c r="I60" s="60">
        <v>-25.1</v>
      </c>
      <c r="J60" s="62">
        <v>227.3</v>
      </c>
      <c r="K60" s="60">
        <v>11.6</v>
      </c>
      <c r="L60" s="60" t="s">
        <v>351</v>
      </c>
      <c r="M60" s="60" t="s">
        <v>347</v>
      </c>
      <c r="N60" s="60" t="s">
        <v>149</v>
      </c>
      <c r="O60" s="60" t="s">
        <v>150</v>
      </c>
      <c r="P60" s="60" t="s">
        <v>151</v>
      </c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141"/>
      <c r="BR60" s="141"/>
      <c r="BS60" s="141"/>
      <c r="BT60" s="141"/>
      <c r="BU60" s="141"/>
      <c r="BV60" s="141"/>
      <c r="BW60" s="141"/>
      <c r="BX60" s="141"/>
      <c r="BY60" s="141"/>
      <c r="BZ60" s="141"/>
      <c r="CA60" s="141"/>
      <c r="CB60" s="141"/>
      <c r="CC60" s="141"/>
      <c r="CD60" s="141"/>
      <c r="CE60" s="141"/>
      <c r="CF60" s="141"/>
      <c r="CG60" s="141"/>
      <c r="CH60" s="141"/>
      <c r="CI60" s="141"/>
      <c r="CJ60" s="141"/>
      <c r="CK60" s="141"/>
      <c r="CL60" s="141"/>
      <c r="CM60" s="141"/>
      <c r="CN60" s="141"/>
      <c r="CO60" s="141"/>
      <c r="CP60" s="141"/>
      <c r="CQ60" s="141"/>
      <c r="CR60" s="141"/>
      <c r="CS60" s="141"/>
    </row>
    <row r="61" spans="1:113" x14ac:dyDescent="0.3">
      <c r="A61" s="60" t="s">
        <v>142</v>
      </c>
      <c r="B61" s="60" t="s">
        <v>143</v>
      </c>
      <c r="C61" s="60">
        <v>2268</v>
      </c>
      <c r="D61" s="61" t="s">
        <v>352</v>
      </c>
      <c r="E61" s="61" t="s">
        <v>353</v>
      </c>
      <c r="F61" s="60">
        <v>8</v>
      </c>
      <c r="G61" s="61" t="s">
        <v>354</v>
      </c>
      <c r="H61" s="62">
        <v>1962.0509999999999</v>
      </c>
      <c r="I61" s="60">
        <v>-24.6</v>
      </c>
      <c r="J61" s="62">
        <v>197.4</v>
      </c>
      <c r="K61" s="60">
        <v>6</v>
      </c>
      <c r="L61" s="60" t="s">
        <v>355</v>
      </c>
      <c r="M61" s="60" t="s">
        <v>356</v>
      </c>
      <c r="N61" s="60" t="s">
        <v>149</v>
      </c>
      <c r="O61" s="60" t="s">
        <v>150</v>
      </c>
      <c r="P61" s="60" t="s">
        <v>151</v>
      </c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  <c r="CH61" s="141"/>
      <c r="CI61" s="141"/>
      <c r="CJ61" s="141"/>
      <c r="CK61" s="141"/>
      <c r="CL61" s="141"/>
      <c r="CM61" s="141"/>
      <c r="CN61" s="141"/>
      <c r="CO61" s="141"/>
      <c r="CP61" s="141"/>
      <c r="CQ61" s="141"/>
      <c r="CR61" s="141"/>
      <c r="CS61" s="141"/>
    </row>
    <row r="62" spans="1:113" x14ac:dyDescent="0.3">
      <c r="A62" s="60" t="s">
        <v>142</v>
      </c>
      <c r="B62" s="60" t="s">
        <v>143</v>
      </c>
      <c r="C62" s="60">
        <v>2266</v>
      </c>
      <c r="D62" s="61" t="s">
        <v>357</v>
      </c>
      <c r="E62" s="61" t="s">
        <v>358</v>
      </c>
      <c r="F62" s="60">
        <v>7</v>
      </c>
      <c r="G62" s="61" t="s">
        <v>359</v>
      </c>
      <c r="H62" s="62">
        <v>1962.1659999999999</v>
      </c>
      <c r="I62" s="60">
        <v>-23.4</v>
      </c>
      <c r="J62" s="62">
        <v>207.3</v>
      </c>
      <c r="K62" s="60">
        <v>9</v>
      </c>
      <c r="L62" s="60" t="s">
        <v>360</v>
      </c>
      <c r="M62" s="60" t="s">
        <v>361</v>
      </c>
      <c r="N62" s="60" t="s">
        <v>149</v>
      </c>
      <c r="O62" s="60" t="s">
        <v>150</v>
      </c>
      <c r="P62" s="60" t="s">
        <v>151</v>
      </c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41"/>
      <c r="BV62" s="141"/>
      <c r="BW62" s="141"/>
      <c r="BX62" s="141"/>
      <c r="BY62" s="141"/>
      <c r="BZ62" s="141"/>
      <c r="CA62" s="141"/>
      <c r="CB62" s="141"/>
      <c r="CC62" s="141"/>
      <c r="CD62" s="141"/>
      <c r="CE62" s="141"/>
      <c r="CF62" s="141"/>
      <c r="CG62" s="141"/>
      <c r="CH62" s="141"/>
      <c r="CI62" s="141"/>
      <c r="CJ62" s="141"/>
      <c r="CK62" s="141"/>
      <c r="CL62" s="141"/>
      <c r="CM62" s="141"/>
      <c r="CN62" s="141"/>
      <c r="CO62" s="141"/>
      <c r="CP62" s="141"/>
      <c r="CQ62" s="141"/>
      <c r="CR62" s="141"/>
      <c r="CS62" s="141"/>
    </row>
    <row r="63" spans="1:113" x14ac:dyDescent="0.3">
      <c r="A63" s="60" t="s">
        <v>142</v>
      </c>
      <c r="B63" s="60" t="s">
        <v>143</v>
      </c>
      <c r="C63" s="60">
        <v>2267</v>
      </c>
      <c r="D63" s="61" t="s">
        <v>362</v>
      </c>
      <c r="E63" s="61" t="s">
        <v>363</v>
      </c>
      <c r="F63" s="60">
        <v>12</v>
      </c>
      <c r="G63" s="61" t="s">
        <v>364</v>
      </c>
      <c r="H63" s="62">
        <v>1962.3140000000001</v>
      </c>
      <c r="I63" s="60">
        <v>-24.5</v>
      </c>
      <c r="J63" s="62">
        <v>214.3</v>
      </c>
      <c r="K63" s="60">
        <v>6.2</v>
      </c>
      <c r="L63" s="60" t="s">
        <v>365</v>
      </c>
      <c r="M63" s="60" t="s">
        <v>320</v>
      </c>
      <c r="N63" s="60" t="s">
        <v>149</v>
      </c>
      <c r="O63" s="60" t="s">
        <v>150</v>
      </c>
      <c r="P63" s="60" t="s">
        <v>151</v>
      </c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1"/>
      <c r="BY63" s="141"/>
      <c r="BZ63" s="141"/>
      <c r="CA63" s="141"/>
      <c r="CB63" s="141"/>
      <c r="CC63" s="141"/>
      <c r="CD63" s="141"/>
      <c r="CE63" s="141"/>
      <c r="CF63" s="141"/>
      <c r="CG63" s="141"/>
      <c r="CH63" s="141"/>
      <c r="CI63" s="141"/>
      <c r="CJ63" s="141"/>
      <c r="CK63" s="141"/>
      <c r="CL63" s="141"/>
      <c r="CM63" s="141"/>
      <c r="CN63" s="141"/>
      <c r="CO63" s="141"/>
      <c r="CP63" s="141"/>
      <c r="CQ63" s="141"/>
      <c r="CR63" s="141"/>
      <c r="CS63" s="141"/>
    </row>
    <row r="64" spans="1:113" x14ac:dyDescent="0.3">
      <c r="A64" s="60" t="s">
        <v>142</v>
      </c>
      <c r="B64" s="60" t="s">
        <v>143</v>
      </c>
      <c r="C64" s="60">
        <v>2269</v>
      </c>
      <c r="D64" s="61" t="s">
        <v>366</v>
      </c>
      <c r="E64" s="61" t="s">
        <v>367</v>
      </c>
      <c r="F64" s="60">
        <v>7</v>
      </c>
      <c r="G64" s="61" t="s">
        <v>368</v>
      </c>
      <c r="H64" s="62">
        <v>1962.396</v>
      </c>
      <c r="I64" s="60">
        <v>-24.5</v>
      </c>
      <c r="J64" s="62">
        <v>189.4</v>
      </c>
      <c r="K64" s="60">
        <v>11.3</v>
      </c>
      <c r="L64" s="60" t="s">
        <v>369</v>
      </c>
      <c r="M64" s="60" t="s">
        <v>333</v>
      </c>
      <c r="N64" s="60" t="s">
        <v>149</v>
      </c>
      <c r="O64" s="60" t="s">
        <v>150</v>
      </c>
      <c r="P64" s="60" t="s">
        <v>151</v>
      </c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1"/>
      <c r="BO64" s="141"/>
      <c r="BP64" s="141"/>
      <c r="BQ64" s="141"/>
      <c r="BR64" s="141"/>
      <c r="BS64" s="141"/>
      <c r="BT64" s="141"/>
      <c r="BU64" s="141"/>
      <c r="BV64" s="141"/>
      <c r="BW64" s="141"/>
      <c r="BX64" s="141"/>
      <c r="BY64" s="141"/>
      <c r="BZ64" s="141"/>
      <c r="CA64" s="141"/>
      <c r="CB64" s="141"/>
      <c r="CC64" s="141"/>
      <c r="CD64" s="141"/>
      <c r="CE64" s="141"/>
      <c r="CF64" s="141"/>
      <c r="CG64" s="141"/>
      <c r="CH64" s="141"/>
      <c r="CI64" s="141"/>
      <c r="CJ64" s="141"/>
      <c r="CK64" s="141"/>
      <c r="CL64" s="141"/>
      <c r="CM64" s="141"/>
      <c r="CN64" s="141"/>
      <c r="CO64" s="141"/>
      <c r="CP64" s="141"/>
      <c r="CQ64" s="141"/>
      <c r="CR64" s="141"/>
      <c r="CS64" s="141"/>
    </row>
    <row r="65" spans="1:97" x14ac:dyDescent="0.3">
      <c r="A65" s="60" t="s">
        <v>142</v>
      </c>
      <c r="B65" s="60" t="s">
        <v>143</v>
      </c>
      <c r="C65" s="60">
        <v>2155</v>
      </c>
      <c r="D65" s="61" t="s">
        <v>370</v>
      </c>
      <c r="E65" s="61" t="s">
        <v>371</v>
      </c>
      <c r="F65" s="60">
        <v>8</v>
      </c>
      <c r="G65" s="61" t="s">
        <v>372</v>
      </c>
      <c r="H65" s="62">
        <v>1962.741</v>
      </c>
      <c r="I65" s="60">
        <v>-24.5</v>
      </c>
      <c r="J65" s="62">
        <v>233.5</v>
      </c>
      <c r="K65" s="60">
        <v>5.5</v>
      </c>
      <c r="L65" s="60" t="s">
        <v>373</v>
      </c>
      <c r="M65" s="60" t="s">
        <v>374</v>
      </c>
      <c r="N65" s="60" t="s">
        <v>149</v>
      </c>
      <c r="O65" s="60" t="s">
        <v>150</v>
      </c>
      <c r="P65" s="60" t="s">
        <v>151</v>
      </c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  <c r="BQ65" s="141"/>
      <c r="BR65" s="141"/>
      <c r="BS65" s="141"/>
      <c r="BT65" s="141"/>
      <c r="BU65" s="141"/>
      <c r="BV65" s="141"/>
      <c r="BW65" s="141"/>
      <c r="BX65" s="141"/>
      <c r="BY65" s="141"/>
      <c r="BZ65" s="141"/>
      <c r="CA65" s="141"/>
      <c r="CB65" s="141"/>
      <c r="CC65" s="141"/>
      <c r="CD65" s="141"/>
      <c r="CE65" s="141"/>
      <c r="CF65" s="141"/>
      <c r="CG65" s="141"/>
      <c r="CH65" s="141"/>
      <c r="CI65" s="141"/>
      <c r="CJ65" s="141"/>
      <c r="CK65" s="141"/>
      <c r="CL65" s="141"/>
      <c r="CM65" s="141"/>
      <c r="CN65" s="141"/>
      <c r="CO65" s="141"/>
      <c r="CP65" s="141"/>
      <c r="CQ65" s="141"/>
      <c r="CR65" s="141"/>
      <c r="CS65" s="141"/>
    </row>
    <row r="66" spans="1:97" x14ac:dyDescent="0.3">
      <c r="A66" s="60" t="s">
        <v>142</v>
      </c>
      <c r="B66" s="60" t="s">
        <v>143</v>
      </c>
      <c r="C66" s="60">
        <v>2270</v>
      </c>
      <c r="D66" s="61" t="s">
        <v>375</v>
      </c>
      <c r="E66" s="61" t="s">
        <v>376</v>
      </c>
      <c r="F66" s="60">
        <v>8</v>
      </c>
      <c r="G66" s="61" t="s">
        <v>377</v>
      </c>
      <c r="H66" s="62">
        <v>1962.856</v>
      </c>
      <c r="I66" s="60">
        <v>-24</v>
      </c>
      <c r="J66" s="62">
        <v>250.5</v>
      </c>
      <c r="K66" s="60">
        <v>7.3</v>
      </c>
      <c r="L66" s="60" t="s">
        <v>378</v>
      </c>
      <c r="M66" s="60" t="s">
        <v>379</v>
      </c>
      <c r="N66" s="60" t="s">
        <v>160</v>
      </c>
      <c r="O66" s="60" t="s">
        <v>150</v>
      </c>
      <c r="P66" s="60" t="s">
        <v>151</v>
      </c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141"/>
      <c r="BR66" s="141"/>
      <c r="BS66" s="141"/>
      <c r="BT66" s="141"/>
      <c r="BU66" s="141"/>
      <c r="BV66" s="141"/>
      <c r="BW66" s="141"/>
      <c r="BX66" s="141"/>
      <c r="BY66" s="141"/>
      <c r="BZ66" s="141"/>
      <c r="CA66" s="141"/>
      <c r="CB66" s="141"/>
      <c r="CC66" s="141"/>
      <c r="CD66" s="141"/>
      <c r="CE66" s="141"/>
      <c r="CF66" s="141"/>
      <c r="CG66" s="141"/>
      <c r="CH66" s="141"/>
      <c r="CI66" s="141"/>
      <c r="CJ66" s="141"/>
      <c r="CK66" s="141"/>
      <c r="CL66" s="141"/>
      <c r="CM66" s="141"/>
      <c r="CN66" s="141"/>
      <c r="CO66" s="141"/>
      <c r="CP66" s="141"/>
      <c r="CQ66" s="141"/>
      <c r="CR66" s="141"/>
      <c r="CS66" s="141"/>
    </row>
    <row r="67" spans="1:97" x14ac:dyDescent="0.3">
      <c r="A67" s="60" t="s">
        <v>142</v>
      </c>
      <c r="B67" s="60" t="s">
        <v>143</v>
      </c>
      <c r="C67" s="60">
        <v>2153</v>
      </c>
      <c r="D67" s="61" t="s">
        <v>380</v>
      </c>
      <c r="E67" s="61" t="s">
        <v>381</v>
      </c>
      <c r="F67" s="60">
        <v>7</v>
      </c>
      <c r="G67" s="61" t="s">
        <v>382</v>
      </c>
      <c r="H67" s="62">
        <v>1962.9690000000001</v>
      </c>
      <c r="I67" s="60">
        <v>-28.4</v>
      </c>
      <c r="J67" s="62">
        <v>266.60000000000002</v>
      </c>
      <c r="K67" s="60">
        <v>5</v>
      </c>
      <c r="L67" s="60" t="s">
        <v>383</v>
      </c>
      <c r="M67" s="60" t="s">
        <v>384</v>
      </c>
      <c r="N67" s="60" t="s">
        <v>149</v>
      </c>
      <c r="O67" s="60" t="s">
        <v>150</v>
      </c>
      <c r="P67" s="60" t="s">
        <v>151</v>
      </c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1"/>
      <c r="BO67" s="141"/>
      <c r="BP67" s="141"/>
      <c r="BQ67" s="141"/>
      <c r="BR67" s="141"/>
      <c r="BS67" s="141"/>
      <c r="BT67" s="141"/>
      <c r="BU67" s="141"/>
      <c r="BV67" s="141"/>
      <c r="BW67" s="141"/>
      <c r="BX67" s="141"/>
      <c r="BY67" s="141"/>
      <c r="BZ67" s="141"/>
      <c r="CA67" s="141"/>
      <c r="CB67" s="141"/>
      <c r="CC67" s="141"/>
      <c r="CD67" s="141"/>
      <c r="CE67" s="141"/>
      <c r="CF67" s="141"/>
      <c r="CG67" s="141"/>
      <c r="CH67" s="141"/>
      <c r="CI67" s="141"/>
      <c r="CJ67" s="141"/>
      <c r="CK67" s="141"/>
      <c r="CL67" s="141"/>
      <c r="CM67" s="141"/>
      <c r="CN67" s="141"/>
      <c r="CO67" s="141"/>
      <c r="CP67" s="141"/>
      <c r="CQ67" s="141"/>
      <c r="CR67" s="141"/>
      <c r="CS67" s="141"/>
    </row>
    <row r="68" spans="1:97" x14ac:dyDescent="0.3">
      <c r="A68" s="60" t="s">
        <v>142</v>
      </c>
      <c r="B68" s="60" t="s">
        <v>143</v>
      </c>
      <c r="C68" s="60">
        <v>2154</v>
      </c>
      <c r="D68" s="61" t="s">
        <v>385</v>
      </c>
      <c r="E68" s="61" t="s">
        <v>386</v>
      </c>
      <c r="F68" s="60">
        <v>8</v>
      </c>
      <c r="G68" s="61" t="s">
        <v>387</v>
      </c>
      <c r="H68" s="62">
        <v>1963.048</v>
      </c>
      <c r="I68" s="60">
        <v>-25.9</v>
      </c>
      <c r="J68" s="62">
        <v>265.5</v>
      </c>
      <c r="K68" s="60">
        <v>4.9000000000000004</v>
      </c>
      <c r="L68" s="60" t="s">
        <v>388</v>
      </c>
      <c r="M68" s="60" t="s">
        <v>182</v>
      </c>
      <c r="N68" s="60" t="s">
        <v>149</v>
      </c>
      <c r="O68" s="60" t="s">
        <v>150</v>
      </c>
      <c r="P68" s="60" t="s">
        <v>151</v>
      </c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1"/>
      <c r="BO68" s="141"/>
      <c r="BP68" s="141"/>
      <c r="BQ68" s="141"/>
      <c r="BR68" s="141"/>
      <c r="BS68" s="141"/>
      <c r="BT68" s="141"/>
      <c r="BU68" s="141"/>
      <c r="BV68" s="141"/>
      <c r="BW68" s="141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</row>
    <row r="69" spans="1:97" x14ac:dyDescent="0.3">
      <c r="A69" s="60" t="s">
        <v>142</v>
      </c>
      <c r="B69" s="60" t="s">
        <v>143</v>
      </c>
      <c r="C69" s="60">
        <v>2156</v>
      </c>
      <c r="D69" s="61" t="s">
        <v>389</v>
      </c>
      <c r="E69" s="60" t="s">
        <v>153</v>
      </c>
      <c r="F69" s="60">
        <v>-999</v>
      </c>
      <c r="G69" s="61" t="s">
        <v>389</v>
      </c>
      <c r="H69" s="62">
        <v>1963.163</v>
      </c>
      <c r="I69" s="60">
        <v>-23.6</v>
      </c>
      <c r="J69" s="62">
        <v>269.7</v>
      </c>
      <c r="K69" s="60">
        <v>5.0999999999999996</v>
      </c>
      <c r="L69" s="60" t="s">
        <v>390</v>
      </c>
      <c r="M69" s="60" t="s">
        <v>248</v>
      </c>
      <c r="N69" s="60" t="s">
        <v>149</v>
      </c>
      <c r="O69" s="60" t="s">
        <v>150</v>
      </c>
      <c r="P69" s="60" t="s">
        <v>151</v>
      </c>
      <c r="BA69" s="141"/>
      <c r="BB69" s="141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1"/>
      <c r="BO69" s="141"/>
      <c r="BP69" s="141"/>
      <c r="BQ69" s="141"/>
      <c r="BR69" s="141"/>
      <c r="BS69" s="141"/>
      <c r="BT69" s="141"/>
      <c r="BU69" s="141"/>
      <c r="BV69" s="141"/>
      <c r="BW69" s="141"/>
      <c r="BX69" s="141"/>
      <c r="BY69" s="141"/>
      <c r="BZ69" s="141"/>
      <c r="CA69" s="141"/>
      <c r="CB69" s="141"/>
      <c r="CC69" s="141"/>
      <c r="CD69" s="141"/>
      <c r="CE69" s="141"/>
      <c r="CF69" s="141"/>
      <c r="CG69" s="141"/>
      <c r="CH69" s="141"/>
      <c r="CI69" s="141"/>
      <c r="CJ69" s="141"/>
      <c r="CK69" s="141"/>
      <c r="CL69" s="141"/>
      <c r="CM69" s="141"/>
      <c r="CN69" s="141"/>
      <c r="CO69" s="141"/>
      <c r="CP69" s="141"/>
      <c r="CQ69" s="141"/>
      <c r="CR69" s="141"/>
      <c r="CS69" s="141"/>
    </row>
    <row r="70" spans="1:97" x14ac:dyDescent="0.3">
      <c r="A70" s="60" t="s">
        <v>142</v>
      </c>
      <c r="B70" s="60" t="s">
        <v>143</v>
      </c>
      <c r="C70" s="60">
        <v>2159</v>
      </c>
      <c r="D70" s="61" t="s">
        <v>389</v>
      </c>
      <c r="E70" s="60" t="s">
        <v>153</v>
      </c>
      <c r="F70" s="60">
        <v>-999</v>
      </c>
      <c r="G70" s="61" t="s">
        <v>389</v>
      </c>
      <c r="H70" s="62">
        <v>1963.163</v>
      </c>
      <c r="I70" s="60">
        <v>-23.6</v>
      </c>
      <c r="J70" s="62">
        <v>266.3</v>
      </c>
      <c r="K70" s="60">
        <v>4.9000000000000004</v>
      </c>
      <c r="L70" s="60" t="s">
        <v>391</v>
      </c>
      <c r="M70" s="60" t="s">
        <v>182</v>
      </c>
      <c r="N70" s="60" t="s">
        <v>160</v>
      </c>
      <c r="O70" s="60" t="s">
        <v>150</v>
      </c>
      <c r="P70" s="60" t="s">
        <v>151</v>
      </c>
      <c r="BA70" s="141"/>
      <c r="BB70" s="141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1"/>
      <c r="BO70" s="141"/>
      <c r="BP70" s="141"/>
      <c r="BQ70" s="141"/>
      <c r="BR70" s="141"/>
      <c r="BS70" s="141"/>
      <c r="BT70" s="141"/>
      <c r="BU70" s="141"/>
      <c r="BV70" s="141"/>
      <c r="BW70" s="141"/>
      <c r="BX70" s="141"/>
      <c r="BY70" s="141"/>
      <c r="BZ70" s="141"/>
      <c r="CA70" s="141"/>
      <c r="CB70" s="141"/>
      <c r="CC70" s="141"/>
      <c r="CD70" s="141"/>
      <c r="CE70" s="141"/>
      <c r="CF70" s="141"/>
      <c r="CG70" s="141"/>
      <c r="CH70" s="141"/>
      <c r="CI70" s="141"/>
      <c r="CJ70" s="141"/>
      <c r="CK70" s="141"/>
      <c r="CL70" s="141"/>
      <c r="CM70" s="141"/>
      <c r="CN70" s="141"/>
      <c r="CO70" s="141"/>
      <c r="CP70" s="141"/>
      <c r="CQ70" s="141"/>
      <c r="CR70" s="141"/>
      <c r="CS70" s="141"/>
    </row>
    <row r="71" spans="1:97" x14ac:dyDescent="0.3">
      <c r="A71" s="60" t="s">
        <v>142</v>
      </c>
      <c r="B71" s="60" t="s">
        <v>143</v>
      </c>
      <c r="C71" s="60">
        <v>2160</v>
      </c>
      <c r="D71" s="61" t="s">
        <v>392</v>
      </c>
      <c r="E71" s="61" t="s">
        <v>393</v>
      </c>
      <c r="F71" s="60">
        <v>10</v>
      </c>
      <c r="G71" s="61" t="s">
        <v>394</v>
      </c>
      <c r="H71" s="62">
        <v>1963.2840000000001</v>
      </c>
      <c r="I71" s="60">
        <v>-23.5</v>
      </c>
      <c r="J71" s="62">
        <v>280.89999999999998</v>
      </c>
      <c r="K71" s="60">
        <v>4.9000000000000004</v>
      </c>
      <c r="L71" s="60" t="s">
        <v>395</v>
      </c>
      <c r="M71" s="60" t="s">
        <v>182</v>
      </c>
      <c r="N71" s="60" t="s">
        <v>149</v>
      </c>
      <c r="O71" s="60" t="s">
        <v>150</v>
      </c>
      <c r="P71" s="60" t="s">
        <v>151</v>
      </c>
      <c r="BA71" s="141"/>
      <c r="BB71" s="141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1"/>
      <c r="BO71" s="141"/>
      <c r="BP71" s="141"/>
      <c r="BQ71" s="141"/>
      <c r="BR71" s="141"/>
      <c r="BS71" s="141"/>
      <c r="BT71" s="141"/>
      <c r="BU71" s="141"/>
      <c r="BV71" s="141"/>
      <c r="BW71" s="141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</row>
    <row r="72" spans="1:97" x14ac:dyDescent="0.3">
      <c r="A72" s="60" t="s">
        <v>142</v>
      </c>
      <c r="B72" s="60" t="s">
        <v>143</v>
      </c>
      <c r="C72" s="60">
        <v>2157</v>
      </c>
      <c r="D72" s="61" t="s">
        <v>392</v>
      </c>
      <c r="E72" s="61" t="s">
        <v>393</v>
      </c>
      <c r="F72" s="60">
        <v>10</v>
      </c>
      <c r="G72" s="61" t="s">
        <v>394</v>
      </c>
      <c r="H72" s="62">
        <v>1963.2840000000001</v>
      </c>
      <c r="I72" s="60">
        <v>-23.5</v>
      </c>
      <c r="J72" s="62">
        <v>284.3</v>
      </c>
      <c r="K72" s="60">
        <v>5.0999999999999996</v>
      </c>
      <c r="L72" s="60" t="s">
        <v>396</v>
      </c>
      <c r="M72" s="60" t="s">
        <v>248</v>
      </c>
      <c r="N72" s="60" t="s">
        <v>149</v>
      </c>
      <c r="O72" s="60" t="s">
        <v>150</v>
      </c>
      <c r="P72" s="60" t="s">
        <v>151</v>
      </c>
      <c r="BA72" s="141"/>
      <c r="BB72" s="141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1"/>
      <c r="BO72" s="141"/>
      <c r="BP72" s="141"/>
      <c r="BQ72" s="141"/>
      <c r="BR72" s="141"/>
      <c r="BS72" s="141"/>
      <c r="BT72" s="141"/>
      <c r="BU72" s="141"/>
      <c r="BV72" s="141"/>
      <c r="BW72" s="141"/>
      <c r="BX72" s="141"/>
      <c r="BY72" s="141"/>
      <c r="BZ72" s="141"/>
      <c r="CA72" s="141"/>
      <c r="CB72" s="141"/>
      <c r="CC72" s="141"/>
      <c r="CD72" s="141"/>
      <c r="CE72" s="141"/>
      <c r="CF72" s="141"/>
      <c r="CG72" s="141"/>
      <c r="CH72" s="141"/>
      <c r="CI72" s="141"/>
      <c r="CJ72" s="141"/>
      <c r="CK72" s="141"/>
      <c r="CL72" s="141"/>
      <c r="CM72" s="141"/>
      <c r="CN72" s="141"/>
      <c r="CO72" s="141"/>
      <c r="CP72" s="141"/>
      <c r="CQ72" s="141"/>
      <c r="CR72" s="141"/>
      <c r="CS72" s="141"/>
    </row>
    <row r="73" spans="1:97" x14ac:dyDescent="0.3">
      <c r="A73" s="60" t="s">
        <v>142</v>
      </c>
      <c r="B73" s="60" t="s">
        <v>143</v>
      </c>
      <c r="C73" s="60">
        <v>2163</v>
      </c>
      <c r="D73" s="61" t="s">
        <v>397</v>
      </c>
      <c r="E73" s="61" t="s">
        <v>398</v>
      </c>
      <c r="F73" s="60">
        <v>7</v>
      </c>
      <c r="G73" s="61" t="s">
        <v>399</v>
      </c>
      <c r="H73" s="62">
        <v>1963.3989999999999</v>
      </c>
      <c r="I73" s="60">
        <v>-24.2</v>
      </c>
      <c r="J73" s="62">
        <v>313.2</v>
      </c>
      <c r="K73" s="60">
        <v>5.4</v>
      </c>
      <c r="L73" s="60" t="s">
        <v>400</v>
      </c>
      <c r="M73" s="60" t="s">
        <v>175</v>
      </c>
      <c r="N73" s="60" t="s">
        <v>149</v>
      </c>
      <c r="O73" s="60" t="s">
        <v>150</v>
      </c>
      <c r="P73" s="60" t="s">
        <v>151</v>
      </c>
      <c r="BA73" s="141"/>
      <c r="BB73" s="141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1"/>
      <c r="BO73" s="141"/>
      <c r="BP73" s="141"/>
      <c r="BQ73" s="141"/>
      <c r="BR73" s="141"/>
      <c r="BS73" s="141"/>
      <c r="BT73" s="141"/>
      <c r="BU73" s="141"/>
      <c r="BV73" s="141"/>
      <c r="BW73" s="141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</row>
    <row r="74" spans="1:97" x14ac:dyDescent="0.3">
      <c r="A74" s="60" t="s">
        <v>142</v>
      </c>
      <c r="B74" s="60" t="s">
        <v>143</v>
      </c>
      <c r="C74" s="60">
        <v>2161</v>
      </c>
      <c r="D74" s="61" t="s">
        <v>401</v>
      </c>
      <c r="E74" s="61" t="s">
        <v>402</v>
      </c>
      <c r="F74" s="60">
        <v>7</v>
      </c>
      <c r="G74" s="61" t="s">
        <v>403</v>
      </c>
      <c r="H74" s="62">
        <v>1963.511</v>
      </c>
      <c r="I74" s="60">
        <v>-24.7</v>
      </c>
      <c r="J74" s="62">
        <v>331</v>
      </c>
      <c r="K74" s="60">
        <v>5.5</v>
      </c>
      <c r="L74" s="60" t="s">
        <v>404</v>
      </c>
      <c r="M74" s="60" t="s">
        <v>374</v>
      </c>
      <c r="N74" s="60" t="s">
        <v>160</v>
      </c>
      <c r="O74" s="60" t="s">
        <v>150</v>
      </c>
      <c r="P74" s="60" t="s">
        <v>151</v>
      </c>
      <c r="BA74" s="141"/>
      <c r="BB74" s="141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1"/>
      <c r="BO74" s="141"/>
      <c r="BP74" s="141"/>
      <c r="BQ74" s="141"/>
      <c r="BR74" s="141"/>
      <c r="BS74" s="141"/>
      <c r="BT74" s="141"/>
      <c r="BU74" s="141"/>
      <c r="BV74" s="141"/>
      <c r="BW74" s="141"/>
      <c r="BX74" s="141"/>
      <c r="BY74" s="141"/>
      <c r="BZ74" s="141"/>
      <c r="CA74" s="141"/>
      <c r="CB74" s="141"/>
      <c r="CC74" s="141"/>
      <c r="CD74" s="141"/>
      <c r="CE74" s="141"/>
      <c r="CF74" s="141"/>
      <c r="CG74" s="141"/>
      <c r="CH74" s="141"/>
      <c r="CI74" s="141"/>
      <c r="CJ74" s="141"/>
      <c r="CK74" s="141"/>
      <c r="CL74" s="141"/>
      <c r="CM74" s="141"/>
      <c r="CN74" s="141"/>
      <c r="CO74" s="141"/>
      <c r="CP74" s="141"/>
      <c r="CQ74" s="141"/>
      <c r="CR74" s="141"/>
      <c r="CS74" s="141"/>
    </row>
    <row r="75" spans="1:97" x14ac:dyDescent="0.3">
      <c r="A75" s="60" t="s">
        <v>142</v>
      </c>
      <c r="B75" s="60" t="s">
        <v>143</v>
      </c>
      <c r="C75" s="60">
        <v>2162</v>
      </c>
      <c r="D75" s="61" t="s">
        <v>405</v>
      </c>
      <c r="E75" s="61" t="s">
        <v>406</v>
      </c>
      <c r="F75" s="60">
        <v>7</v>
      </c>
      <c r="G75" s="61" t="s">
        <v>407</v>
      </c>
      <c r="H75" s="62">
        <v>1963.626</v>
      </c>
      <c r="I75" s="60">
        <v>-24.7</v>
      </c>
      <c r="J75" s="62">
        <v>355.5</v>
      </c>
      <c r="K75" s="60">
        <v>5.7</v>
      </c>
      <c r="L75" s="60" t="s">
        <v>408</v>
      </c>
      <c r="M75" s="60" t="s">
        <v>409</v>
      </c>
      <c r="N75" s="60" t="s">
        <v>160</v>
      </c>
      <c r="O75" s="60" t="s">
        <v>150</v>
      </c>
      <c r="P75" s="60" t="s">
        <v>151</v>
      </c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  <c r="BQ75" s="141"/>
      <c r="BR75" s="141"/>
      <c r="BS75" s="141"/>
      <c r="BT75" s="141"/>
      <c r="BU75" s="141"/>
      <c r="BV75" s="141"/>
      <c r="BW75" s="141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</row>
    <row r="76" spans="1:97" x14ac:dyDescent="0.3">
      <c r="A76" s="60" t="s">
        <v>142</v>
      </c>
      <c r="B76" s="60" t="s">
        <v>143</v>
      </c>
      <c r="C76" s="60">
        <v>2164</v>
      </c>
      <c r="D76" s="61" t="s">
        <v>410</v>
      </c>
      <c r="E76" s="61" t="s">
        <v>411</v>
      </c>
      <c r="F76" s="60">
        <v>7</v>
      </c>
      <c r="G76" s="61" t="s">
        <v>412</v>
      </c>
      <c r="H76" s="62">
        <v>1963.7439999999999</v>
      </c>
      <c r="I76" s="60">
        <v>-23.7</v>
      </c>
      <c r="J76" s="62">
        <v>405.1</v>
      </c>
      <c r="K76" s="60">
        <v>5.4</v>
      </c>
      <c r="L76" s="60" t="s">
        <v>413</v>
      </c>
      <c r="M76" s="60" t="s">
        <v>175</v>
      </c>
      <c r="N76" s="60" t="s">
        <v>160</v>
      </c>
      <c r="O76" s="60" t="s">
        <v>150</v>
      </c>
      <c r="P76" s="60" t="s">
        <v>151</v>
      </c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  <c r="BQ76" s="141"/>
      <c r="BR76" s="141"/>
      <c r="BS76" s="141"/>
      <c r="BT76" s="141"/>
      <c r="BU76" s="141"/>
      <c r="BV76" s="141"/>
      <c r="BW76" s="141"/>
      <c r="BX76" s="141"/>
      <c r="BY76" s="141"/>
      <c r="BZ76" s="141"/>
      <c r="CA76" s="141"/>
      <c r="CB76" s="141"/>
      <c r="CC76" s="141"/>
      <c r="CD76" s="141"/>
      <c r="CE76" s="141"/>
      <c r="CF76" s="141"/>
      <c r="CG76" s="141"/>
      <c r="CH76" s="141"/>
      <c r="CI76" s="141"/>
      <c r="CJ76" s="141"/>
      <c r="CK76" s="141"/>
      <c r="CL76" s="141"/>
      <c r="CM76" s="141"/>
      <c r="CN76" s="141"/>
      <c r="CO76" s="141"/>
      <c r="CP76" s="141"/>
      <c r="CQ76" s="141"/>
      <c r="CR76" s="141"/>
      <c r="CS76" s="141"/>
    </row>
    <row r="77" spans="1:97" x14ac:dyDescent="0.3">
      <c r="A77" s="60" t="s">
        <v>142</v>
      </c>
      <c r="B77" s="60" t="s">
        <v>143</v>
      </c>
      <c r="C77" s="60">
        <v>2165</v>
      </c>
      <c r="D77" s="61" t="s">
        <v>414</v>
      </c>
      <c r="E77" s="61" t="s">
        <v>415</v>
      </c>
      <c r="F77" s="60">
        <v>7</v>
      </c>
      <c r="G77" s="61" t="s">
        <v>416</v>
      </c>
      <c r="H77" s="62">
        <v>1963.8589999999999</v>
      </c>
      <c r="I77" s="60">
        <v>-24.7</v>
      </c>
      <c r="J77" s="62">
        <v>374.8</v>
      </c>
      <c r="K77" s="60">
        <v>5.6</v>
      </c>
      <c r="L77" s="60" t="s">
        <v>417</v>
      </c>
      <c r="M77" s="60" t="s">
        <v>418</v>
      </c>
      <c r="N77" s="60" t="s">
        <v>149</v>
      </c>
      <c r="O77" s="60" t="s">
        <v>150</v>
      </c>
      <c r="P77" s="60" t="s">
        <v>151</v>
      </c>
      <c r="BA77" s="141"/>
      <c r="BB77" s="141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1"/>
      <c r="BO77" s="141"/>
      <c r="BP77" s="141"/>
      <c r="BQ77" s="141"/>
      <c r="BR77" s="141"/>
      <c r="BS77" s="141"/>
      <c r="BT77" s="141"/>
      <c r="BU77" s="141"/>
      <c r="BV77" s="141"/>
      <c r="BW77" s="141"/>
      <c r="BX77" s="141"/>
      <c r="BY77" s="141"/>
      <c r="BZ77" s="141"/>
      <c r="CA77" s="141"/>
      <c r="CB77" s="141"/>
      <c r="CC77" s="141"/>
      <c r="CD77" s="141"/>
      <c r="CE77" s="141"/>
      <c r="CF77" s="141"/>
      <c r="CG77" s="141"/>
      <c r="CH77" s="141"/>
      <c r="CI77" s="141"/>
      <c r="CJ77" s="141"/>
      <c r="CK77" s="141"/>
      <c r="CL77" s="141"/>
      <c r="CM77" s="141"/>
      <c r="CN77" s="141"/>
      <c r="CO77" s="141"/>
      <c r="CP77" s="141"/>
      <c r="CQ77" s="141"/>
      <c r="CR77" s="141"/>
      <c r="CS77" s="141"/>
    </row>
    <row r="78" spans="1:97" x14ac:dyDescent="0.3">
      <c r="A78" s="60" t="s">
        <v>142</v>
      </c>
      <c r="B78" s="60" t="s">
        <v>143</v>
      </c>
      <c r="C78" s="60">
        <v>2166</v>
      </c>
      <c r="D78" s="61" t="s">
        <v>419</v>
      </c>
      <c r="E78" s="61" t="s">
        <v>420</v>
      </c>
      <c r="F78" s="60">
        <v>7</v>
      </c>
      <c r="G78" s="61" t="s">
        <v>421</v>
      </c>
      <c r="H78" s="62">
        <v>1963.9690000000001</v>
      </c>
      <c r="I78" s="60">
        <v>-24.7</v>
      </c>
      <c r="J78" s="62">
        <v>429.5</v>
      </c>
      <c r="K78" s="60">
        <v>5.3</v>
      </c>
      <c r="L78" s="60" t="s">
        <v>422</v>
      </c>
      <c r="M78" s="60" t="s">
        <v>220</v>
      </c>
      <c r="N78" s="60" t="s">
        <v>149</v>
      </c>
      <c r="O78" s="60" t="s">
        <v>150</v>
      </c>
      <c r="P78" s="60" t="s">
        <v>151</v>
      </c>
      <c r="BA78" s="141"/>
      <c r="BB78" s="141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1"/>
      <c r="BO78" s="141"/>
      <c r="BP78" s="141"/>
      <c r="BQ78" s="141"/>
      <c r="BR78" s="141"/>
      <c r="BS78" s="141"/>
      <c r="BT78" s="141"/>
      <c r="BU78" s="141"/>
      <c r="BV78" s="141"/>
      <c r="BW78" s="141"/>
      <c r="BX78" s="141"/>
      <c r="BY78" s="141"/>
      <c r="BZ78" s="141"/>
      <c r="CA78" s="141"/>
      <c r="CB78" s="141"/>
      <c r="CC78" s="141"/>
      <c r="CD78" s="141"/>
      <c r="CE78" s="141"/>
      <c r="CF78" s="141"/>
      <c r="CG78" s="141"/>
      <c r="CH78" s="141"/>
      <c r="CI78" s="141"/>
      <c r="CJ78" s="141"/>
      <c r="CK78" s="141"/>
      <c r="CL78" s="141"/>
      <c r="CM78" s="141"/>
      <c r="CN78" s="141"/>
      <c r="CO78" s="141"/>
      <c r="CP78" s="141"/>
      <c r="CQ78" s="141"/>
      <c r="CR78" s="141"/>
      <c r="CS78" s="141"/>
    </row>
    <row r="79" spans="1:97" x14ac:dyDescent="0.3">
      <c r="A79" s="60" t="s">
        <v>142</v>
      </c>
      <c r="B79" s="60" t="s">
        <v>143</v>
      </c>
      <c r="C79" s="60">
        <v>2167</v>
      </c>
      <c r="D79" s="61" t="s">
        <v>423</v>
      </c>
      <c r="E79" s="61" t="s">
        <v>424</v>
      </c>
      <c r="F79" s="60">
        <v>8</v>
      </c>
      <c r="G79" s="61" t="s">
        <v>425</v>
      </c>
      <c r="H79" s="62">
        <v>1964.0450000000001</v>
      </c>
      <c r="I79" s="60">
        <v>-23.1</v>
      </c>
      <c r="J79" s="62">
        <v>445.7</v>
      </c>
      <c r="K79" s="60">
        <v>5.4</v>
      </c>
      <c r="L79" s="60" t="s">
        <v>426</v>
      </c>
      <c r="M79" s="60" t="s">
        <v>175</v>
      </c>
      <c r="N79" s="60" t="s">
        <v>149</v>
      </c>
      <c r="O79" s="60" t="s">
        <v>150</v>
      </c>
      <c r="P79" s="60" t="s">
        <v>151</v>
      </c>
      <c r="BA79" s="14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1"/>
      <c r="BO79" s="141"/>
      <c r="BP79" s="141"/>
      <c r="BQ79" s="141"/>
      <c r="BR79" s="141"/>
      <c r="BS79" s="141"/>
      <c r="BT79" s="141"/>
      <c r="BU79" s="141"/>
      <c r="BV79" s="141"/>
      <c r="BW79" s="141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</row>
    <row r="80" spans="1:97" x14ac:dyDescent="0.3">
      <c r="A80" s="60" t="s">
        <v>142</v>
      </c>
      <c r="B80" s="60" t="s">
        <v>143</v>
      </c>
      <c r="C80" s="60">
        <v>2168</v>
      </c>
      <c r="D80" s="61" t="s">
        <v>427</v>
      </c>
      <c r="E80" s="61" t="s">
        <v>428</v>
      </c>
      <c r="F80" s="60">
        <v>7</v>
      </c>
      <c r="G80" s="61" t="s">
        <v>429</v>
      </c>
      <c r="H80" s="62">
        <v>1964.165</v>
      </c>
      <c r="I80" s="60">
        <v>-22.8</v>
      </c>
      <c r="J80" s="62">
        <v>472.5</v>
      </c>
      <c r="K80" s="60">
        <v>5.9</v>
      </c>
      <c r="L80" s="60" t="s">
        <v>430</v>
      </c>
      <c r="M80" s="60" t="s">
        <v>342</v>
      </c>
      <c r="N80" s="60" t="s">
        <v>149</v>
      </c>
      <c r="O80" s="60" t="s">
        <v>150</v>
      </c>
      <c r="P80" s="60" t="s">
        <v>151</v>
      </c>
      <c r="BA80" s="141"/>
      <c r="BB80" s="141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1"/>
      <c r="BO80" s="141"/>
      <c r="BP80" s="141"/>
      <c r="BQ80" s="141"/>
      <c r="BR80" s="141"/>
      <c r="BS80" s="141"/>
      <c r="BT80" s="141"/>
      <c r="BU80" s="141"/>
      <c r="BV80" s="141"/>
      <c r="BW80" s="141"/>
      <c r="BX80" s="141"/>
      <c r="BY80" s="141"/>
      <c r="BZ80" s="141"/>
      <c r="CA80" s="141"/>
      <c r="CB80" s="141"/>
      <c r="CC80" s="141"/>
      <c r="CD80" s="141"/>
      <c r="CE80" s="141"/>
      <c r="CF80" s="141"/>
      <c r="CG80" s="141"/>
      <c r="CH80" s="141"/>
      <c r="CI80" s="141"/>
      <c r="CJ80" s="141"/>
      <c r="CK80" s="141"/>
      <c r="CL80" s="141"/>
      <c r="CM80" s="141"/>
      <c r="CN80" s="141"/>
      <c r="CO80" s="141"/>
      <c r="CP80" s="141"/>
      <c r="CQ80" s="141"/>
      <c r="CR80" s="141"/>
      <c r="CS80" s="141"/>
    </row>
    <row r="81" spans="1:97" x14ac:dyDescent="0.3">
      <c r="A81" s="60" t="s">
        <v>142</v>
      </c>
      <c r="B81" s="60" t="s">
        <v>143</v>
      </c>
      <c r="C81" s="60">
        <v>2169</v>
      </c>
      <c r="D81" s="61" t="s">
        <v>431</v>
      </c>
      <c r="E81" s="61" t="s">
        <v>432</v>
      </c>
      <c r="F81" s="60">
        <v>8</v>
      </c>
      <c r="G81" s="61" t="s">
        <v>433</v>
      </c>
      <c r="H81" s="62">
        <v>1964.277</v>
      </c>
      <c r="I81" s="60">
        <v>-23.7</v>
      </c>
      <c r="J81" s="62">
        <v>500.2</v>
      </c>
      <c r="K81" s="60">
        <v>6</v>
      </c>
      <c r="L81" s="60" t="s">
        <v>434</v>
      </c>
      <c r="M81" s="60" t="s">
        <v>356</v>
      </c>
      <c r="N81" s="60" t="s">
        <v>160</v>
      </c>
      <c r="O81" s="60" t="s">
        <v>150</v>
      </c>
      <c r="P81" s="60" t="s">
        <v>151</v>
      </c>
      <c r="BA81" s="141"/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  <c r="BN81" s="141"/>
      <c r="BO81" s="141"/>
      <c r="BP81" s="141"/>
      <c r="BQ81" s="141"/>
      <c r="BR81" s="141"/>
      <c r="BS81" s="141"/>
      <c r="BT81" s="141"/>
      <c r="BU81" s="141"/>
      <c r="BV81" s="141"/>
      <c r="BW81" s="141"/>
      <c r="BX81" s="141"/>
      <c r="BY81" s="141"/>
      <c r="BZ81" s="141"/>
      <c r="CA81" s="141"/>
      <c r="CB81" s="141"/>
      <c r="CC81" s="141"/>
      <c r="CD81" s="141"/>
      <c r="CE81" s="141"/>
      <c r="CF81" s="141"/>
      <c r="CG81" s="141"/>
      <c r="CH81" s="141"/>
      <c r="CI81" s="141"/>
      <c r="CJ81" s="141"/>
      <c r="CK81" s="141"/>
      <c r="CL81" s="141"/>
      <c r="CM81" s="141"/>
      <c r="CN81" s="141"/>
      <c r="CO81" s="141"/>
      <c r="CP81" s="141"/>
      <c r="CQ81" s="141"/>
      <c r="CR81" s="141"/>
      <c r="CS81" s="141"/>
    </row>
    <row r="82" spans="1:97" x14ac:dyDescent="0.3">
      <c r="A82" s="60" t="s">
        <v>142</v>
      </c>
      <c r="B82" s="60" t="s">
        <v>143</v>
      </c>
      <c r="C82" s="60">
        <v>2170</v>
      </c>
      <c r="D82" s="61" t="s">
        <v>435</v>
      </c>
      <c r="E82" s="61" t="s">
        <v>436</v>
      </c>
      <c r="F82" s="60">
        <v>7</v>
      </c>
      <c r="G82" s="61" t="s">
        <v>437</v>
      </c>
      <c r="H82" s="62">
        <v>1964.3920000000001</v>
      </c>
      <c r="I82" s="60">
        <v>-25.9</v>
      </c>
      <c r="J82" s="62">
        <v>498.2</v>
      </c>
      <c r="K82" s="60">
        <v>5.8</v>
      </c>
      <c r="L82" s="60" t="s">
        <v>438</v>
      </c>
      <c r="M82" s="60" t="s">
        <v>165</v>
      </c>
      <c r="N82" s="60" t="s">
        <v>160</v>
      </c>
      <c r="O82" s="60" t="s">
        <v>150</v>
      </c>
      <c r="P82" s="60" t="s">
        <v>151</v>
      </c>
      <c r="BA82" s="141"/>
      <c r="BB82" s="141"/>
      <c r="BC82" s="141"/>
      <c r="BD82" s="141"/>
      <c r="BE82" s="141"/>
      <c r="BF82" s="141"/>
      <c r="BG82" s="141"/>
      <c r="BH82" s="141"/>
      <c r="BI82" s="141"/>
      <c r="BJ82" s="141"/>
      <c r="BK82" s="141"/>
      <c r="BL82" s="141"/>
      <c r="BM82" s="141"/>
      <c r="BN82" s="141"/>
      <c r="BO82" s="141"/>
      <c r="BP82" s="141"/>
      <c r="BQ82" s="141"/>
      <c r="BR82" s="141"/>
      <c r="BS82" s="141"/>
      <c r="BT82" s="141"/>
      <c r="BU82" s="141"/>
      <c r="BV82" s="141"/>
      <c r="BW82" s="141"/>
      <c r="BX82" s="141"/>
      <c r="BY82" s="141"/>
      <c r="BZ82" s="141"/>
      <c r="CA82" s="141"/>
      <c r="CB82" s="141"/>
      <c r="CC82" s="141"/>
      <c r="CD82" s="141"/>
      <c r="CE82" s="141"/>
      <c r="CF82" s="141"/>
      <c r="CG82" s="141"/>
      <c r="CH82" s="141"/>
      <c r="CI82" s="141"/>
      <c r="CJ82" s="141"/>
      <c r="CK82" s="141"/>
      <c r="CL82" s="141"/>
      <c r="CM82" s="141"/>
      <c r="CN82" s="141"/>
      <c r="CO82" s="141"/>
      <c r="CP82" s="141"/>
      <c r="CQ82" s="141"/>
      <c r="CR82" s="141"/>
      <c r="CS82" s="141"/>
    </row>
    <row r="83" spans="1:97" x14ac:dyDescent="0.3">
      <c r="A83" s="60" t="s">
        <v>142</v>
      </c>
      <c r="B83" s="60" t="s">
        <v>143</v>
      </c>
      <c r="C83" s="60">
        <v>2171</v>
      </c>
      <c r="D83" s="61" t="s">
        <v>439</v>
      </c>
      <c r="E83" s="61" t="s">
        <v>440</v>
      </c>
      <c r="F83" s="60">
        <v>7</v>
      </c>
      <c r="G83" s="61" t="s">
        <v>441</v>
      </c>
      <c r="H83" s="62">
        <v>1964.5039999999999</v>
      </c>
      <c r="I83" s="60">
        <v>-24.7</v>
      </c>
      <c r="J83" s="62">
        <v>542.29999999999995</v>
      </c>
      <c r="K83" s="60">
        <v>5.8</v>
      </c>
      <c r="L83" s="60" t="s">
        <v>442</v>
      </c>
      <c r="M83" s="60" t="s">
        <v>165</v>
      </c>
      <c r="N83" s="60" t="s">
        <v>160</v>
      </c>
      <c r="O83" s="60" t="s">
        <v>150</v>
      </c>
      <c r="P83" s="60" t="s">
        <v>151</v>
      </c>
      <c r="BA83" s="141"/>
      <c r="BB83" s="141"/>
      <c r="BC83" s="141"/>
      <c r="BD83" s="141"/>
      <c r="BE83" s="141"/>
      <c r="BF83" s="141"/>
      <c r="BG83" s="141"/>
      <c r="BH83" s="141"/>
      <c r="BI83" s="141"/>
      <c r="BJ83" s="141"/>
      <c r="BK83" s="141"/>
      <c r="BL83" s="141"/>
      <c r="BM83" s="141"/>
      <c r="BN83" s="141"/>
      <c r="BO83" s="141"/>
      <c r="BP83" s="141"/>
      <c r="BQ83" s="141"/>
      <c r="BR83" s="141"/>
      <c r="BS83" s="141"/>
      <c r="BT83" s="141"/>
      <c r="BU83" s="141"/>
      <c r="BV83" s="141"/>
      <c r="BW83" s="141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</row>
    <row r="84" spans="1:97" x14ac:dyDescent="0.3">
      <c r="A84" s="60" t="s">
        <v>142</v>
      </c>
      <c r="B84" s="60" t="s">
        <v>143</v>
      </c>
      <c r="C84" s="60">
        <v>2173</v>
      </c>
      <c r="D84" s="61" t="s">
        <v>443</v>
      </c>
      <c r="E84" s="61" t="s">
        <v>444</v>
      </c>
      <c r="F84" s="60">
        <v>6</v>
      </c>
      <c r="G84" s="61" t="s">
        <v>445</v>
      </c>
      <c r="H84" s="62">
        <v>1964.6220000000001</v>
      </c>
      <c r="I84" s="60">
        <v>-24.6</v>
      </c>
      <c r="J84" s="62">
        <v>567.5</v>
      </c>
      <c r="K84" s="60">
        <v>6.2</v>
      </c>
      <c r="L84" s="60" t="s">
        <v>446</v>
      </c>
      <c r="M84" s="60" t="s">
        <v>320</v>
      </c>
      <c r="N84" s="60" t="s">
        <v>160</v>
      </c>
      <c r="O84" s="60" t="s">
        <v>150</v>
      </c>
      <c r="P84" s="60" t="s">
        <v>151</v>
      </c>
      <c r="BA84" s="141"/>
      <c r="BB84" s="141"/>
      <c r="BC84" s="141"/>
      <c r="BD84" s="141"/>
      <c r="BE84" s="141"/>
      <c r="BF84" s="141"/>
      <c r="BG84" s="141"/>
      <c r="BH84" s="141"/>
      <c r="BI84" s="141"/>
      <c r="BJ84" s="141"/>
      <c r="BK84" s="141"/>
      <c r="BL84" s="141"/>
      <c r="BM84" s="141"/>
      <c r="BN84" s="141"/>
      <c r="BO84" s="141"/>
      <c r="BP84" s="141"/>
      <c r="BQ84" s="141"/>
      <c r="BR84" s="141"/>
      <c r="BS84" s="141"/>
      <c r="BT84" s="141"/>
      <c r="BU84" s="141"/>
      <c r="BV84" s="141"/>
      <c r="BW84" s="141"/>
      <c r="BX84" s="141"/>
      <c r="BY84" s="141"/>
      <c r="BZ84" s="141"/>
      <c r="CA84" s="141"/>
      <c r="CB84" s="141"/>
      <c r="CC84" s="141"/>
      <c r="CD84" s="141"/>
      <c r="CE84" s="141"/>
      <c r="CF84" s="141"/>
      <c r="CG84" s="141"/>
      <c r="CH84" s="141"/>
      <c r="CI84" s="141"/>
      <c r="CJ84" s="141"/>
      <c r="CK84" s="141"/>
      <c r="CL84" s="141"/>
      <c r="CM84" s="141"/>
      <c r="CN84" s="141"/>
      <c r="CO84" s="141"/>
      <c r="CP84" s="141"/>
      <c r="CQ84" s="141"/>
      <c r="CR84" s="141"/>
      <c r="CS84" s="141"/>
    </row>
    <row r="85" spans="1:97" x14ac:dyDescent="0.3">
      <c r="A85" s="60" t="s">
        <v>142</v>
      </c>
      <c r="B85" s="60" t="s">
        <v>143</v>
      </c>
      <c r="C85" s="60">
        <v>2172</v>
      </c>
      <c r="D85" s="61" t="s">
        <v>447</v>
      </c>
      <c r="E85" s="61" t="s">
        <v>448</v>
      </c>
      <c r="F85" s="60">
        <v>7</v>
      </c>
      <c r="G85" s="61" t="s">
        <v>449</v>
      </c>
      <c r="H85" s="62">
        <v>1964.7560000000001</v>
      </c>
      <c r="I85" s="60">
        <v>-25.4</v>
      </c>
      <c r="J85" s="62">
        <v>506.9</v>
      </c>
      <c r="K85" s="60">
        <v>5.8</v>
      </c>
      <c r="L85" s="60" t="s">
        <v>450</v>
      </c>
      <c r="M85" s="60" t="s">
        <v>165</v>
      </c>
      <c r="N85" s="60" t="s">
        <v>160</v>
      </c>
      <c r="O85" s="60" t="s">
        <v>150</v>
      </c>
      <c r="P85" s="60" t="s">
        <v>151</v>
      </c>
      <c r="BA85" s="141"/>
      <c r="BB85" s="141"/>
      <c r="BC85" s="141"/>
      <c r="BD85" s="141"/>
      <c r="BE85" s="141"/>
      <c r="BF85" s="141"/>
      <c r="BG85" s="141"/>
      <c r="BH85" s="141"/>
      <c r="BI85" s="141"/>
      <c r="BJ85" s="141"/>
      <c r="BK85" s="141"/>
      <c r="BL85" s="141"/>
      <c r="BM85" s="141"/>
      <c r="BN85" s="141"/>
      <c r="BO85" s="141"/>
      <c r="BP85" s="141"/>
      <c r="BQ85" s="141"/>
      <c r="BR85" s="141"/>
      <c r="BS85" s="141"/>
      <c r="BT85" s="141"/>
      <c r="BU85" s="141"/>
      <c r="BV85" s="141"/>
      <c r="BW85" s="141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</row>
    <row r="86" spans="1:97" x14ac:dyDescent="0.3">
      <c r="A86" s="60" t="s">
        <v>142</v>
      </c>
      <c r="B86" s="60" t="s">
        <v>143</v>
      </c>
      <c r="C86" s="60">
        <v>2174</v>
      </c>
      <c r="D86" s="61" t="s">
        <v>451</v>
      </c>
      <c r="E86" s="61" t="s">
        <v>452</v>
      </c>
      <c r="F86" s="60">
        <v>8</v>
      </c>
      <c r="G86" s="61" t="s">
        <v>453</v>
      </c>
      <c r="H86" s="62">
        <v>1964.848</v>
      </c>
      <c r="I86" s="60">
        <v>-24.7</v>
      </c>
      <c r="J86" s="62">
        <v>621.9</v>
      </c>
      <c r="K86" s="60">
        <v>6.5</v>
      </c>
      <c r="L86" s="60" t="s">
        <v>454</v>
      </c>
      <c r="M86" s="60" t="s">
        <v>455</v>
      </c>
      <c r="N86" s="60" t="s">
        <v>149</v>
      </c>
      <c r="O86" s="60" t="s">
        <v>150</v>
      </c>
      <c r="P86" s="60" t="s">
        <v>151</v>
      </c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1"/>
      <c r="BY86" s="141"/>
      <c r="BZ86" s="141"/>
      <c r="CA86" s="141"/>
      <c r="CB86" s="141"/>
      <c r="CC86" s="141"/>
      <c r="CD86" s="141"/>
      <c r="CE86" s="141"/>
      <c r="CF86" s="141"/>
      <c r="CG86" s="141"/>
      <c r="CH86" s="141"/>
      <c r="CI86" s="141"/>
      <c r="CJ86" s="141"/>
      <c r="CK86" s="141"/>
      <c r="CL86" s="141"/>
      <c r="CM86" s="141"/>
      <c r="CN86" s="141"/>
      <c r="CO86" s="141"/>
      <c r="CP86" s="141"/>
      <c r="CQ86" s="141"/>
      <c r="CR86" s="141"/>
      <c r="CS86" s="141"/>
    </row>
    <row r="87" spans="1:97" x14ac:dyDescent="0.3">
      <c r="A87" s="60" t="s">
        <v>142</v>
      </c>
      <c r="B87" s="60" t="s">
        <v>143</v>
      </c>
      <c r="C87" s="60">
        <v>2175</v>
      </c>
      <c r="D87" s="61" t="s">
        <v>456</v>
      </c>
      <c r="E87" s="61" t="s">
        <v>457</v>
      </c>
      <c r="F87" s="60">
        <v>7</v>
      </c>
      <c r="G87" s="61" t="s">
        <v>458</v>
      </c>
      <c r="H87" s="62">
        <v>1964.96</v>
      </c>
      <c r="I87" s="60">
        <v>-19.899999999999999</v>
      </c>
      <c r="J87" s="62">
        <v>615.79999999999995</v>
      </c>
      <c r="K87" s="60">
        <v>6.4</v>
      </c>
      <c r="L87" s="60" t="s">
        <v>459</v>
      </c>
      <c r="M87" s="60" t="s">
        <v>460</v>
      </c>
      <c r="N87" s="60" t="s">
        <v>160</v>
      </c>
      <c r="O87" s="60" t="s">
        <v>150</v>
      </c>
      <c r="P87" s="60" t="s">
        <v>151</v>
      </c>
      <c r="BA87" s="141"/>
      <c r="BB87" s="141"/>
      <c r="BC87" s="141"/>
      <c r="BD87" s="141"/>
      <c r="BE87" s="141"/>
      <c r="BF87" s="141"/>
      <c r="BG87" s="141"/>
      <c r="BH87" s="141"/>
      <c r="BI87" s="141"/>
      <c r="BJ87" s="141"/>
      <c r="BK87" s="141"/>
      <c r="BL87" s="141"/>
      <c r="BM87" s="141"/>
      <c r="BN87" s="141"/>
      <c r="BO87" s="141"/>
      <c r="BP87" s="141"/>
      <c r="BQ87" s="141"/>
      <c r="BR87" s="141"/>
      <c r="BS87" s="141"/>
      <c r="BT87" s="141"/>
      <c r="BU87" s="141"/>
      <c r="BV87" s="141"/>
      <c r="BW87" s="141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</row>
    <row r="88" spans="1:97" x14ac:dyDescent="0.3">
      <c r="A88" s="60" t="s">
        <v>142</v>
      </c>
      <c r="B88" s="60" t="s">
        <v>143</v>
      </c>
      <c r="C88" s="60">
        <v>2271</v>
      </c>
      <c r="D88" s="61" t="s">
        <v>461</v>
      </c>
      <c r="E88" s="61" t="s">
        <v>462</v>
      </c>
      <c r="F88" s="60">
        <v>7</v>
      </c>
      <c r="G88" s="61" t="s">
        <v>463</v>
      </c>
      <c r="H88" s="62">
        <v>1965.04</v>
      </c>
      <c r="I88" s="60">
        <v>-22</v>
      </c>
      <c r="J88" s="191">
        <v>689.4</v>
      </c>
      <c r="K88" s="60">
        <v>12.8</v>
      </c>
      <c r="L88" s="60" t="s">
        <v>464</v>
      </c>
      <c r="M88" s="60" t="s">
        <v>465</v>
      </c>
      <c r="N88" s="60" t="s">
        <v>149</v>
      </c>
      <c r="O88" s="60" t="s">
        <v>150</v>
      </c>
      <c r="P88" s="60" t="s">
        <v>151</v>
      </c>
      <c r="BA88" s="141"/>
      <c r="BB88" s="141"/>
      <c r="BC88" s="141"/>
      <c r="BD88" s="141"/>
      <c r="BE88" s="141"/>
      <c r="BF88" s="141"/>
      <c r="BG88" s="141"/>
      <c r="BH88" s="141"/>
      <c r="BI88" s="141"/>
      <c r="BJ88" s="141"/>
      <c r="BK88" s="141"/>
      <c r="BL88" s="141"/>
      <c r="BM88" s="141"/>
      <c r="BN88" s="141"/>
      <c r="BO88" s="141"/>
      <c r="BP88" s="141"/>
      <c r="BQ88" s="141"/>
      <c r="BR88" s="141"/>
      <c r="BS88" s="141"/>
      <c r="BT88" s="141"/>
      <c r="BU88" s="141"/>
      <c r="BV88" s="141"/>
      <c r="BW88" s="141"/>
      <c r="BX88" s="141"/>
      <c r="BY88" s="141"/>
      <c r="BZ88" s="141"/>
      <c r="CA88" s="141"/>
      <c r="CB88" s="141"/>
      <c r="CC88" s="141"/>
      <c r="CD88" s="141"/>
      <c r="CE88" s="141"/>
      <c r="CF88" s="141"/>
      <c r="CG88" s="141"/>
      <c r="CH88" s="141"/>
      <c r="CI88" s="141"/>
      <c r="CJ88" s="141"/>
      <c r="CK88" s="141"/>
      <c r="CL88" s="141"/>
      <c r="CM88" s="141"/>
      <c r="CN88" s="141"/>
      <c r="CO88" s="141"/>
      <c r="CP88" s="141"/>
      <c r="CQ88" s="141"/>
      <c r="CR88" s="141"/>
      <c r="CS88" s="141"/>
    </row>
    <row r="89" spans="1:97" x14ac:dyDescent="0.3">
      <c r="A89" s="60" t="s">
        <v>142</v>
      </c>
      <c r="B89" s="60" t="s">
        <v>143</v>
      </c>
      <c r="C89" s="60">
        <v>2176</v>
      </c>
      <c r="D89" s="61" t="s">
        <v>466</v>
      </c>
      <c r="E89" s="61" t="s">
        <v>467</v>
      </c>
      <c r="F89" s="60">
        <v>9</v>
      </c>
      <c r="G89" s="61" t="s">
        <v>468</v>
      </c>
      <c r="H89" s="62">
        <v>1965.1579999999999</v>
      </c>
      <c r="I89" s="60">
        <v>-23.6</v>
      </c>
      <c r="J89" s="191">
        <v>633.6</v>
      </c>
      <c r="K89" s="60">
        <v>6.5</v>
      </c>
      <c r="L89" s="60" t="s">
        <v>469</v>
      </c>
      <c r="M89" s="60" t="s">
        <v>455</v>
      </c>
      <c r="N89" s="60" t="s">
        <v>149</v>
      </c>
      <c r="O89" s="60" t="s">
        <v>150</v>
      </c>
      <c r="P89" s="60" t="s">
        <v>151</v>
      </c>
      <c r="BA89" s="141"/>
      <c r="BB89" s="141"/>
      <c r="BC89" s="141"/>
      <c r="BD89" s="141"/>
      <c r="BE89" s="141"/>
      <c r="BF89" s="141"/>
      <c r="BG89" s="141"/>
      <c r="BH89" s="141"/>
      <c r="BI89" s="141"/>
      <c r="BJ89" s="141"/>
      <c r="BK89" s="141"/>
      <c r="BL89" s="141"/>
      <c r="BM89" s="141"/>
      <c r="BN89" s="141"/>
      <c r="BO89" s="141"/>
      <c r="BP89" s="141"/>
      <c r="BQ89" s="141"/>
      <c r="BR89" s="141"/>
      <c r="BS89" s="141"/>
      <c r="BT89" s="141"/>
      <c r="BU89" s="141"/>
      <c r="BV89" s="141"/>
      <c r="BW89" s="141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</row>
    <row r="90" spans="1:97" x14ac:dyDescent="0.3">
      <c r="A90" s="60" t="s">
        <v>142</v>
      </c>
      <c r="B90" s="60" t="s">
        <v>143</v>
      </c>
      <c r="C90" s="60">
        <v>2178</v>
      </c>
      <c r="D90" s="61" t="s">
        <v>470</v>
      </c>
      <c r="E90" s="61" t="s">
        <v>471</v>
      </c>
      <c r="F90" s="60">
        <v>8</v>
      </c>
      <c r="G90" s="61" t="s">
        <v>472</v>
      </c>
      <c r="H90" s="62">
        <v>1965.2670000000001</v>
      </c>
      <c r="I90" s="60">
        <v>-23.9</v>
      </c>
      <c r="J90" s="191">
        <v>634</v>
      </c>
      <c r="K90" s="60">
        <v>6.3</v>
      </c>
      <c r="L90" s="60" t="s">
        <v>473</v>
      </c>
      <c r="M90" s="60" t="s">
        <v>474</v>
      </c>
      <c r="N90" s="60" t="s">
        <v>160</v>
      </c>
      <c r="O90" s="60" t="s">
        <v>150</v>
      </c>
      <c r="P90" s="60" t="s">
        <v>151</v>
      </c>
      <c r="BA90" s="141"/>
      <c r="BB90" s="141"/>
      <c r="BC90" s="141"/>
      <c r="BD90" s="141"/>
      <c r="BE90" s="141"/>
      <c r="BF90" s="141"/>
      <c r="BG90" s="141"/>
      <c r="BH90" s="141"/>
      <c r="BI90" s="141"/>
      <c r="BJ90" s="141"/>
      <c r="BK90" s="141"/>
      <c r="BL90" s="141"/>
      <c r="BM90" s="141"/>
      <c r="BN90" s="141"/>
      <c r="BO90" s="141"/>
      <c r="BP90" s="141"/>
      <c r="BQ90" s="141"/>
      <c r="BR90" s="141"/>
      <c r="BS90" s="141"/>
      <c r="BT90" s="141"/>
      <c r="BU90" s="141"/>
      <c r="BV90" s="141"/>
      <c r="BW90" s="141"/>
      <c r="BX90" s="141"/>
      <c r="BY90" s="141"/>
      <c r="BZ90" s="141"/>
      <c r="CA90" s="141"/>
      <c r="CB90" s="141"/>
      <c r="CC90" s="141"/>
      <c r="CD90" s="141"/>
      <c r="CE90" s="141"/>
      <c r="CF90" s="141"/>
      <c r="CG90" s="141"/>
      <c r="CH90" s="141"/>
      <c r="CI90" s="141"/>
      <c r="CJ90" s="141"/>
      <c r="CK90" s="141"/>
      <c r="CL90" s="141"/>
      <c r="CM90" s="141"/>
      <c r="CN90" s="141"/>
      <c r="CO90" s="141"/>
      <c r="CP90" s="141"/>
      <c r="CQ90" s="141"/>
      <c r="CR90" s="141"/>
      <c r="CS90" s="141"/>
    </row>
    <row r="91" spans="1:97" x14ac:dyDescent="0.3">
      <c r="A91" s="60" t="s">
        <v>142</v>
      </c>
      <c r="B91" s="60" t="s">
        <v>143</v>
      </c>
      <c r="C91" s="60">
        <v>2177</v>
      </c>
      <c r="D91" s="61" t="s">
        <v>475</v>
      </c>
      <c r="E91" s="61" t="s">
        <v>476</v>
      </c>
      <c r="F91" s="60">
        <v>7</v>
      </c>
      <c r="G91" s="61" t="s">
        <v>477</v>
      </c>
      <c r="H91" s="62">
        <v>1965.385</v>
      </c>
      <c r="I91" s="60">
        <v>-21.4</v>
      </c>
      <c r="J91" s="191">
        <v>615.1</v>
      </c>
      <c r="K91" s="60">
        <v>6.2</v>
      </c>
      <c r="L91" s="60" t="s">
        <v>478</v>
      </c>
      <c r="M91" s="60" t="s">
        <v>320</v>
      </c>
      <c r="N91" s="60" t="s">
        <v>160</v>
      </c>
      <c r="O91" s="60" t="s">
        <v>150</v>
      </c>
      <c r="P91" s="60" t="s">
        <v>151</v>
      </c>
      <c r="BA91" s="141"/>
      <c r="BB91" s="141"/>
      <c r="BC91" s="141"/>
      <c r="BD91" s="141"/>
      <c r="BE91" s="141"/>
      <c r="BF91" s="141"/>
      <c r="BG91" s="141"/>
      <c r="BH91" s="141"/>
      <c r="BI91" s="141"/>
      <c r="BJ91" s="141"/>
      <c r="BK91" s="141"/>
      <c r="BL91" s="141"/>
      <c r="BM91" s="141"/>
      <c r="BN91" s="141"/>
      <c r="BO91" s="141"/>
      <c r="BP91" s="141"/>
      <c r="BQ91" s="141"/>
      <c r="BR91" s="141"/>
      <c r="BS91" s="141"/>
      <c r="BT91" s="141"/>
      <c r="BU91" s="141"/>
      <c r="BV91" s="141"/>
      <c r="BW91" s="141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</row>
    <row r="92" spans="1:97" x14ac:dyDescent="0.3">
      <c r="A92" s="60" t="s">
        <v>142</v>
      </c>
      <c r="B92" s="60" t="s">
        <v>143</v>
      </c>
      <c r="C92" s="60">
        <v>2180</v>
      </c>
      <c r="D92" s="61" t="s">
        <v>479</v>
      </c>
      <c r="E92" s="61" t="s">
        <v>480</v>
      </c>
      <c r="F92" s="60">
        <v>7</v>
      </c>
      <c r="G92" s="61" t="s">
        <v>481</v>
      </c>
      <c r="H92" s="62">
        <v>1965.5</v>
      </c>
      <c r="I92" s="60">
        <v>-25.7</v>
      </c>
      <c r="J92" s="191">
        <v>694.6</v>
      </c>
      <c r="K92" s="60">
        <v>6.5</v>
      </c>
      <c r="L92" s="60" t="s">
        <v>482</v>
      </c>
      <c r="M92" s="60" t="s">
        <v>455</v>
      </c>
      <c r="N92" s="60" t="s">
        <v>160</v>
      </c>
      <c r="O92" s="60" t="s">
        <v>150</v>
      </c>
      <c r="P92" s="60" t="s">
        <v>151</v>
      </c>
      <c r="BA92" s="141"/>
      <c r="BB92" s="141"/>
      <c r="BC92" s="141"/>
      <c r="BD92" s="141"/>
      <c r="BE92" s="141"/>
      <c r="BF92" s="141"/>
      <c r="BG92" s="141"/>
      <c r="BH92" s="141"/>
      <c r="BI92" s="141"/>
      <c r="BJ92" s="141"/>
      <c r="BK92" s="141"/>
      <c r="BL92" s="141"/>
      <c r="BM92" s="141"/>
      <c r="BN92" s="141"/>
      <c r="BO92" s="141"/>
      <c r="BP92" s="141"/>
      <c r="BQ92" s="141"/>
      <c r="BR92" s="141"/>
      <c r="BS92" s="141"/>
      <c r="BT92" s="141"/>
      <c r="BU92" s="141"/>
      <c r="BV92" s="141"/>
      <c r="BW92" s="141"/>
      <c r="BX92" s="141"/>
      <c r="BY92" s="141"/>
      <c r="BZ92" s="141"/>
      <c r="CA92" s="141"/>
      <c r="CB92" s="141"/>
      <c r="CC92" s="141"/>
      <c r="CD92" s="141"/>
      <c r="CE92" s="141"/>
      <c r="CF92" s="141"/>
      <c r="CG92" s="141"/>
      <c r="CH92" s="141"/>
      <c r="CI92" s="141"/>
      <c r="CJ92" s="141"/>
      <c r="CK92" s="141"/>
      <c r="CL92" s="141"/>
      <c r="CM92" s="141"/>
      <c r="CN92" s="141"/>
      <c r="CO92" s="141"/>
      <c r="CP92" s="141"/>
      <c r="CQ92" s="141"/>
      <c r="CR92" s="141"/>
      <c r="CS92" s="141"/>
    </row>
    <row r="93" spans="1:97" x14ac:dyDescent="0.3">
      <c r="A93" s="60" t="s">
        <v>142</v>
      </c>
      <c r="B93" s="60" t="s">
        <v>143</v>
      </c>
      <c r="C93" s="60">
        <v>2179</v>
      </c>
      <c r="D93" s="61" t="s">
        <v>483</v>
      </c>
      <c r="E93" s="61" t="s">
        <v>484</v>
      </c>
      <c r="F93" s="60">
        <v>7</v>
      </c>
      <c r="G93" s="61" t="s">
        <v>485</v>
      </c>
      <c r="H93" s="62">
        <v>1965.615</v>
      </c>
      <c r="I93" s="60">
        <v>-23.9</v>
      </c>
      <c r="J93" s="62">
        <v>614.1</v>
      </c>
      <c r="K93" s="60">
        <v>6.2</v>
      </c>
      <c r="L93" s="60" t="s">
        <v>486</v>
      </c>
      <c r="M93" s="60" t="s">
        <v>320</v>
      </c>
      <c r="N93" s="60" t="s">
        <v>149</v>
      </c>
      <c r="O93" s="60" t="s">
        <v>150</v>
      </c>
      <c r="P93" s="60" t="s">
        <v>151</v>
      </c>
      <c r="BA93" s="141"/>
      <c r="BB93" s="141"/>
      <c r="BC93" s="141"/>
      <c r="BD93" s="141"/>
      <c r="BE93" s="141"/>
      <c r="BF93" s="141"/>
      <c r="BG93" s="141"/>
      <c r="BH93" s="141"/>
      <c r="BI93" s="141"/>
      <c r="BJ93" s="141"/>
      <c r="BK93" s="141"/>
      <c r="BL93" s="141"/>
      <c r="BM93" s="141"/>
      <c r="BN93" s="141"/>
      <c r="BO93" s="141"/>
      <c r="BP93" s="141"/>
      <c r="BQ93" s="141"/>
      <c r="BR93" s="141"/>
      <c r="BS93" s="141"/>
      <c r="BT93" s="141"/>
      <c r="BU93" s="141"/>
      <c r="BV93" s="141"/>
      <c r="BW93" s="141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</row>
    <row r="94" spans="1:97" x14ac:dyDescent="0.3">
      <c r="A94" s="60" t="s">
        <v>142</v>
      </c>
      <c r="B94" s="60" t="s">
        <v>143</v>
      </c>
      <c r="C94" s="60">
        <v>2181</v>
      </c>
      <c r="D94" s="61" t="s">
        <v>487</v>
      </c>
      <c r="E94" s="61" t="s">
        <v>488</v>
      </c>
      <c r="F94" s="60">
        <v>7</v>
      </c>
      <c r="G94" s="61" t="s">
        <v>489</v>
      </c>
      <c r="H94" s="62">
        <v>1965.73</v>
      </c>
      <c r="I94" s="60">
        <v>-25.2</v>
      </c>
      <c r="J94" s="62">
        <v>634.20000000000005</v>
      </c>
      <c r="K94" s="60">
        <v>6.5</v>
      </c>
      <c r="L94" s="60" t="s">
        <v>490</v>
      </c>
      <c r="M94" s="60" t="s">
        <v>455</v>
      </c>
      <c r="N94" s="60" t="s">
        <v>149</v>
      </c>
      <c r="O94" s="60" t="s">
        <v>150</v>
      </c>
      <c r="P94" s="60" t="s">
        <v>151</v>
      </c>
      <c r="BA94" s="141"/>
      <c r="BB94" s="141"/>
      <c r="BC94" s="141"/>
      <c r="BD94" s="141"/>
      <c r="BE94" s="141"/>
      <c r="BF94" s="141"/>
      <c r="BG94" s="141"/>
      <c r="BH94" s="141"/>
      <c r="BI94" s="141"/>
      <c r="BJ94" s="141"/>
      <c r="BK94" s="141"/>
      <c r="BL94" s="141"/>
      <c r="BM94" s="141"/>
      <c r="BN94" s="141"/>
      <c r="BO94" s="141"/>
      <c r="BP94" s="141"/>
      <c r="BQ94" s="141"/>
      <c r="BR94" s="141"/>
      <c r="BS94" s="141"/>
      <c r="BT94" s="141"/>
      <c r="BU94" s="141"/>
      <c r="BV94" s="141"/>
      <c r="BW94" s="141"/>
      <c r="BX94" s="141"/>
      <c r="BY94" s="141"/>
      <c r="BZ94" s="141"/>
      <c r="CA94" s="141"/>
      <c r="CB94" s="141"/>
      <c r="CC94" s="141"/>
      <c r="CD94" s="141"/>
      <c r="CE94" s="141"/>
      <c r="CF94" s="141"/>
      <c r="CG94" s="141"/>
      <c r="CH94" s="141"/>
      <c r="CI94" s="141"/>
      <c r="CJ94" s="141"/>
      <c r="CK94" s="141"/>
      <c r="CL94" s="141"/>
      <c r="CM94" s="141"/>
      <c r="CN94" s="141"/>
      <c r="CO94" s="141"/>
      <c r="CP94" s="141"/>
      <c r="CQ94" s="141"/>
      <c r="CR94" s="141"/>
      <c r="CS94" s="141"/>
    </row>
    <row r="95" spans="1:97" x14ac:dyDescent="0.3">
      <c r="A95" s="60" t="s">
        <v>142</v>
      </c>
      <c r="B95" s="60" t="s">
        <v>143</v>
      </c>
      <c r="C95" s="60">
        <v>2182</v>
      </c>
      <c r="D95" s="61" t="s">
        <v>491</v>
      </c>
      <c r="E95" s="61" t="s">
        <v>492</v>
      </c>
      <c r="F95" s="60">
        <v>7</v>
      </c>
      <c r="G95" s="61" t="s">
        <v>493</v>
      </c>
      <c r="H95" s="62">
        <v>1965.848</v>
      </c>
      <c r="I95" s="60">
        <v>-18.100000000000001</v>
      </c>
      <c r="J95" s="62">
        <v>625.79999999999995</v>
      </c>
      <c r="K95" s="60">
        <v>6.5</v>
      </c>
      <c r="L95" s="60" t="s">
        <v>494</v>
      </c>
      <c r="M95" s="60" t="s">
        <v>455</v>
      </c>
      <c r="N95" s="60" t="s">
        <v>160</v>
      </c>
      <c r="O95" s="60" t="s">
        <v>150</v>
      </c>
      <c r="P95" s="60" t="s">
        <v>151</v>
      </c>
      <c r="BA95" s="141"/>
      <c r="BB95" s="141"/>
      <c r="BC95" s="141"/>
      <c r="BD95" s="141"/>
      <c r="BE95" s="141"/>
      <c r="BF95" s="141"/>
      <c r="BG95" s="141"/>
      <c r="BH95" s="141"/>
      <c r="BI95" s="141"/>
      <c r="BJ95" s="141"/>
      <c r="BK95" s="141"/>
      <c r="BL95" s="141"/>
      <c r="BM95" s="141"/>
      <c r="BN95" s="141"/>
      <c r="BO95" s="141"/>
      <c r="BP95" s="141"/>
      <c r="BQ95" s="141"/>
      <c r="BR95" s="141"/>
      <c r="BS95" s="141"/>
      <c r="BT95" s="141"/>
      <c r="BU95" s="141"/>
      <c r="BV95" s="141"/>
      <c r="BW95" s="141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</row>
    <row r="96" spans="1:97" x14ac:dyDescent="0.3">
      <c r="A96" s="60" t="s">
        <v>142</v>
      </c>
      <c r="B96" s="60" t="s">
        <v>143</v>
      </c>
      <c r="C96" s="60">
        <v>2183</v>
      </c>
      <c r="D96" s="61" t="s">
        <v>495</v>
      </c>
      <c r="E96" s="61" t="s">
        <v>496</v>
      </c>
      <c r="F96" s="60">
        <v>13</v>
      </c>
      <c r="G96" s="61" t="s">
        <v>497</v>
      </c>
      <c r="H96" s="191">
        <v>1965.98</v>
      </c>
      <c r="I96" s="195">
        <v>-24.9</v>
      </c>
      <c r="J96" s="191">
        <v>634.4</v>
      </c>
      <c r="K96" s="60">
        <v>6.3</v>
      </c>
      <c r="L96" s="60" t="s">
        <v>498</v>
      </c>
      <c r="M96" s="60" t="s">
        <v>474</v>
      </c>
      <c r="N96" s="60" t="s">
        <v>149</v>
      </c>
      <c r="O96" s="60" t="s">
        <v>150</v>
      </c>
      <c r="P96" s="60" t="s">
        <v>151</v>
      </c>
      <c r="BA96" s="141"/>
      <c r="BB96" s="141"/>
      <c r="BC96" s="141"/>
      <c r="BD96" s="141"/>
      <c r="BE96" s="141"/>
      <c r="BF96" s="141"/>
      <c r="BG96" s="141"/>
      <c r="BH96" s="141"/>
      <c r="BI96" s="141"/>
      <c r="BJ96" s="141"/>
      <c r="BK96" s="141"/>
      <c r="BL96" s="141"/>
      <c r="BM96" s="141"/>
      <c r="BN96" s="141"/>
      <c r="BO96" s="141"/>
      <c r="BP96" s="141"/>
      <c r="BQ96" s="141"/>
      <c r="BR96" s="141"/>
      <c r="BS96" s="141"/>
      <c r="BT96" s="141"/>
      <c r="BU96" s="141"/>
      <c r="BV96" s="141"/>
      <c r="BW96" s="141"/>
      <c r="BX96" s="141"/>
      <c r="BY96" s="141"/>
      <c r="BZ96" s="141"/>
      <c r="CA96" s="141"/>
      <c r="CB96" s="141"/>
      <c r="CC96" s="141"/>
      <c r="CD96" s="141"/>
      <c r="CE96" s="141"/>
      <c r="CF96" s="141"/>
      <c r="CG96" s="141"/>
      <c r="CH96" s="141"/>
      <c r="CI96" s="141"/>
      <c r="CJ96" s="141"/>
      <c r="CK96" s="141"/>
      <c r="CL96" s="141"/>
      <c r="CM96" s="141"/>
      <c r="CN96" s="141"/>
      <c r="CO96" s="141"/>
      <c r="CP96" s="141"/>
      <c r="CQ96" s="141"/>
      <c r="CR96" s="141"/>
      <c r="CS96" s="141"/>
    </row>
    <row r="97" spans="1:97" x14ac:dyDescent="0.3">
      <c r="A97" s="60" t="s">
        <v>142</v>
      </c>
      <c r="B97" s="60" t="s">
        <v>143</v>
      </c>
      <c r="C97" s="60">
        <v>2184</v>
      </c>
      <c r="D97" s="61" t="s">
        <v>499</v>
      </c>
      <c r="E97" s="61" t="s">
        <v>500</v>
      </c>
      <c r="F97" s="60">
        <v>7</v>
      </c>
      <c r="G97" s="61" t="s">
        <v>501</v>
      </c>
      <c r="H97" s="191">
        <v>1966.095</v>
      </c>
      <c r="I97" s="195">
        <v>-24.6</v>
      </c>
      <c r="J97" s="191">
        <v>647.29999999999995</v>
      </c>
      <c r="K97" s="60">
        <v>6.4</v>
      </c>
      <c r="L97" s="60" t="s">
        <v>502</v>
      </c>
      <c r="M97" s="60" t="s">
        <v>460</v>
      </c>
      <c r="N97" s="60" t="s">
        <v>149</v>
      </c>
      <c r="O97" s="60" t="s">
        <v>150</v>
      </c>
      <c r="P97" s="60" t="s">
        <v>151</v>
      </c>
      <c r="BA97" s="141"/>
      <c r="BB97" s="141"/>
      <c r="BC97" s="141"/>
      <c r="BD97" s="141"/>
      <c r="BE97" s="141"/>
      <c r="BF97" s="141"/>
      <c r="BG97" s="141"/>
      <c r="BH97" s="141"/>
      <c r="BI97" s="141"/>
      <c r="BJ97" s="141"/>
      <c r="BK97" s="141"/>
      <c r="BL97" s="141"/>
      <c r="BM97" s="141"/>
      <c r="BN97" s="141"/>
      <c r="BO97" s="141"/>
      <c r="BP97" s="141"/>
      <c r="BQ97" s="141"/>
      <c r="BR97" s="141"/>
      <c r="BS97" s="141"/>
      <c r="BT97" s="141"/>
      <c r="BU97" s="141"/>
      <c r="BV97" s="141"/>
      <c r="BW97" s="141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</row>
    <row r="98" spans="1:97" x14ac:dyDescent="0.3">
      <c r="A98" s="60" t="s">
        <v>142</v>
      </c>
      <c r="B98" s="60" t="s">
        <v>143</v>
      </c>
      <c r="C98" s="60">
        <v>2185</v>
      </c>
      <c r="D98" s="61" t="s">
        <v>503</v>
      </c>
      <c r="E98" s="61" t="s">
        <v>504</v>
      </c>
      <c r="F98" s="60">
        <v>12</v>
      </c>
      <c r="G98" s="61" t="s">
        <v>505</v>
      </c>
      <c r="H98" s="191">
        <v>1966.182</v>
      </c>
      <c r="I98" s="195">
        <v>-26.4</v>
      </c>
      <c r="J98" s="191">
        <v>646.5</v>
      </c>
      <c r="K98" s="60">
        <v>6.4</v>
      </c>
      <c r="L98" s="60" t="s">
        <v>506</v>
      </c>
      <c r="M98" s="60" t="s">
        <v>460</v>
      </c>
      <c r="N98" s="60" t="s">
        <v>149</v>
      </c>
      <c r="O98" s="60" t="s">
        <v>150</v>
      </c>
      <c r="P98" s="60" t="s">
        <v>151</v>
      </c>
      <c r="BA98" s="141"/>
      <c r="BB98" s="141"/>
      <c r="BC98" s="141"/>
      <c r="BD98" s="141"/>
      <c r="BE98" s="141"/>
      <c r="BF98" s="141"/>
      <c r="BG98" s="141"/>
      <c r="BH98" s="141"/>
      <c r="BI98" s="141"/>
      <c r="BJ98" s="141"/>
      <c r="BK98" s="141"/>
      <c r="BL98" s="141"/>
      <c r="BM98" s="141"/>
      <c r="BN98" s="141"/>
      <c r="BO98" s="141"/>
      <c r="BP98" s="141"/>
      <c r="BQ98" s="141"/>
      <c r="BR98" s="141"/>
      <c r="BS98" s="141"/>
      <c r="BT98" s="141"/>
      <c r="BU98" s="141"/>
      <c r="BV98" s="141"/>
      <c r="BW98" s="141"/>
      <c r="BX98" s="141"/>
      <c r="BY98" s="141"/>
      <c r="BZ98" s="141"/>
      <c r="CA98" s="141"/>
      <c r="CB98" s="141"/>
      <c r="CC98" s="141"/>
      <c r="CD98" s="141"/>
      <c r="CE98" s="141"/>
      <c r="CF98" s="141"/>
      <c r="CG98" s="141"/>
      <c r="CH98" s="141"/>
      <c r="CI98" s="141"/>
      <c r="CJ98" s="141"/>
      <c r="CK98" s="141"/>
      <c r="CL98" s="141"/>
      <c r="CM98" s="141"/>
      <c r="CN98" s="141"/>
      <c r="CO98" s="141"/>
      <c r="CP98" s="141"/>
      <c r="CQ98" s="141"/>
      <c r="CR98" s="141"/>
      <c r="CS98" s="141"/>
    </row>
    <row r="99" spans="1:97" x14ac:dyDescent="0.3">
      <c r="A99" s="60" t="s">
        <v>142</v>
      </c>
      <c r="B99" s="60" t="s">
        <v>143</v>
      </c>
      <c r="C99" s="60">
        <v>2186</v>
      </c>
      <c r="D99" s="61" t="s">
        <v>507</v>
      </c>
      <c r="E99" s="61" t="s">
        <v>508</v>
      </c>
      <c r="F99" s="60">
        <v>8</v>
      </c>
      <c r="G99" s="61" t="s">
        <v>509</v>
      </c>
      <c r="H99" s="191">
        <v>1966.251</v>
      </c>
      <c r="I99" s="195">
        <v>-23.9</v>
      </c>
      <c r="J99" s="191">
        <v>631.79999999999995</v>
      </c>
      <c r="K99" s="60">
        <v>5.9</v>
      </c>
      <c r="L99" s="60" t="s">
        <v>510</v>
      </c>
      <c r="M99" s="60" t="s">
        <v>342</v>
      </c>
      <c r="N99" s="60" t="s">
        <v>149</v>
      </c>
      <c r="O99" s="60" t="s">
        <v>150</v>
      </c>
      <c r="P99" s="60" t="s">
        <v>151</v>
      </c>
      <c r="BA99" s="141"/>
      <c r="BB99" s="141"/>
      <c r="BC99" s="141"/>
      <c r="BD99" s="141"/>
      <c r="BE99" s="141"/>
      <c r="BF99" s="141"/>
      <c r="BG99" s="141"/>
      <c r="BH99" s="141"/>
      <c r="BI99" s="141"/>
      <c r="BJ99" s="141"/>
      <c r="BK99" s="141"/>
      <c r="BL99" s="141"/>
      <c r="BM99" s="141"/>
      <c r="BN99" s="141"/>
      <c r="BO99" s="141"/>
      <c r="BP99" s="141"/>
      <c r="BQ99" s="141"/>
      <c r="BR99" s="141"/>
      <c r="BS99" s="141"/>
      <c r="BT99" s="141"/>
      <c r="BU99" s="141"/>
      <c r="BV99" s="141"/>
      <c r="BW99" s="141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</row>
    <row r="100" spans="1:97" x14ac:dyDescent="0.3">
      <c r="A100" s="60" t="s">
        <v>142</v>
      </c>
      <c r="B100" s="60" t="s">
        <v>143</v>
      </c>
      <c r="C100" s="60">
        <v>2189</v>
      </c>
      <c r="D100" s="61" t="s">
        <v>511</v>
      </c>
      <c r="E100" s="61" t="s">
        <v>512</v>
      </c>
      <c r="F100" s="60">
        <v>66</v>
      </c>
      <c r="G100" s="61" t="s">
        <v>513</v>
      </c>
      <c r="H100" s="191">
        <v>1966.3820000000001</v>
      </c>
      <c r="I100" s="195">
        <v>-26.1</v>
      </c>
      <c r="J100" s="191">
        <v>622</v>
      </c>
      <c r="K100" s="60">
        <v>6.3</v>
      </c>
      <c r="L100" s="60" t="s">
        <v>514</v>
      </c>
      <c r="M100" s="60" t="s">
        <v>474</v>
      </c>
      <c r="N100" s="60" t="s">
        <v>160</v>
      </c>
      <c r="O100" s="60" t="s">
        <v>150</v>
      </c>
      <c r="P100" s="60" t="s">
        <v>151</v>
      </c>
      <c r="BA100" s="141"/>
      <c r="BB100" s="141"/>
      <c r="BC100" s="141"/>
      <c r="BD100" s="141"/>
      <c r="BE100" s="141"/>
      <c r="BF100" s="141"/>
      <c r="BG100" s="141"/>
      <c r="BH100" s="141"/>
      <c r="BI100" s="141"/>
      <c r="BJ100" s="141"/>
      <c r="BK100" s="141"/>
      <c r="BL100" s="141"/>
      <c r="BM100" s="141"/>
      <c r="BN100" s="141"/>
      <c r="BO100" s="141"/>
      <c r="BP100" s="141"/>
      <c r="BQ100" s="141"/>
      <c r="BR100" s="141"/>
      <c r="BS100" s="141"/>
      <c r="BT100" s="141"/>
      <c r="BU100" s="141"/>
      <c r="BV100" s="141"/>
      <c r="BW100" s="141"/>
      <c r="BX100" s="141"/>
      <c r="BY100" s="141"/>
      <c r="BZ100" s="141"/>
      <c r="CA100" s="141"/>
      <c r="CB100" s="141"/>
      <c r="CC100" s="141"/>
      <c r="CD100" s="141"/>
      <c r="CE100" s="141"/>
      <c r="CF100" s="141"/>
      <c r="CG100" s="141"/>
      <c r="CH100" s="141"/>
      <c r="CI100" s="141"/>
      <c r="CJ100" s="141"/>
      <c r="CK100" s="141"/>
      <c r="CL100" s="141"/>
      <c r="CM100" s="141"/>
      <c r="CN100" s="141"/>
      <c r="CO100" s="141"/>
      <c r="CP100" s="141"/>
      <c r="CQ100" s="141"/>
      <c r="CR100" s="141"/>
      <c r="CS100" s="141"/>
    </row>
    <row r="101" spans="1:97" x14ac:dyDescent="0.3">
      <c r="A101" s="60" t="s">
        <v>142</v>
      </c>
      <c r="B101" s="60" t="s">
        <v>143</v>
      </c>
      <c r="C101" s="60">
        <v>2188</v>
      </c>
      <c r="D101" s="61" t="s">
        <v>512</v>
      </c>
      <c r="E101" s="61" t="s">
        <v>515</v>
      </c>
      <c r="F101" s="60">
        <v>6</v>
      </c>
      <c r="G101" s="61" t="s">
        <v>516</v>
      </c>
      <c r="H101" s="191">
        <v>1966.44</v>
      </c>
      <c r="I101" s="195">
        <v>-25</v>
      </c>
      <c r="J101" s="191">
        <v>612.4</v>
      </c>
      <c r="K101" s="60">
        <v>6.8</v>
      </c>
      <c r="L101" s="60" t="s">
        <v>517</v>
      </c>
      <c r="M101" s="60" t="s">
        <v>518</v>
      </c>
      <c r="N101" s="60" t="s">
        <v>149</v>
      </c>
      <c r="O101" s="60" t="s">
        <v>150</v>
      </c>
      <c r="P101" s="60" t="s">
        <v>151</v>
      </c>
      <c r="BA101" s="141"/>
      <c r="BB101" s="141"/>
      <c r="BC101" s="141"/>
      <c r="BD101" s="141"/>
      <c r="BE101" s="141"/>
      <c r="BF101" s="141"/>
      <c r="BG101" s="141"/>
      <c r="BH101" s="141"/>
      <c r="BI101" s="141"/>
      <c r="BJ101" s="141"/>
      <c r="BK101" s="141"/>
      <c r="BL101" s="141"/>
      <c r="BM101" s="141"/>
      <c r="BN101" s="141"/>
      <c r="BO101" s="141"/>
      <c r="BP101" s="141"/>
      <c r="BQ101" s="141"/>
      <c r="BR101" s="141"/>
      <c r="BS101" s="141"/>
      <c r="BT101" s="141"/>
      <c r="BU101" s="141"/>
      <c r="BV101" s="141"/>
      <c r="BW101" s="141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</row>
    <row r="102" spans="1:97" x14ac:dyDescent="0.3">
      <c r="A102" s="60" t="s">
        <v>142</v>
      </c>
      <c r="B102" s="60" t="s">
        <v>143</v>
      </c>
      <c r="C102" s="60">
        <v>2187</v>
      </c>
      <c r="D102" s="61" t="s">
        <v>519</v>
      </c>
      <c r="E102" s="61" t="s">
        <v>520</v>
      </c>
      <c r="F102" s="60">
        <v>4</v>
      </c>
      <c r="G102" s="61" t="s">
        <v>521</v>
      </c>
      <c r="H102" s="191">
        <v>1966.511</v>
      </c>
      <c r="I102" s="195">
        <v>-23.1</v>
      </c>
      <c r="J102" s="191">
        <v>612.1</v>
      </c>
      <c r="K102" s="60">
        <v>7.2</v>
      </c>
      <c r="L102" s="60" t="s">
        <v>522</v>
      </c>
      <c r="M102" s="60" t="s">
        <v>523</v>
      </c>
      <c r="N102" s="60" t="s">
        <v>160</v>
      </c>
      <c r="O102" s="60" t="s">
        <v>150</v>
      </c>
      <c r="P102" s="60" t="s">
        <v>151</v>
      </c>
      <c r="BA102" s="141"/>
      <c r="BB102" s="141"/>
      <c r="BC102" s="141"/>
      <c r="BD102" s="141"/>
      <c r="BE102" s="141"/>
      <c r="BF102" s="141"/>
      <c r="BG102" s="141"/>
      <c r="BH102" s="141"/>
      <c r="BI102" s="141"/>
      <c r="BJ102" s="141"/>
      <c r="BK102" s="141"/>
      <c r="BL102" s="141"/>
      <c r="BM102" s="141"/>
      <c r="BN102" s="141"/>
      <c r="BO102" s="141"/>
      <c r="BP102" s="141"/>
      <c r="BQ102" s="141"/>
      <c r="BR102" s="141"/>
      <c r="BS102" s="141"/>
      <c r="BT102" s="141"/>
      <c r="BU102" s="141"/>
      <c r="BV102" s="141"/>
      <c r="BW102" s="141"/>
      <c r="BX102" s="141"/>
      <c r="BY102" s="141"/>
      <c r="BZ102" s="141"/>
      <c r="CA102" s="141"/>
      <c r="CB102" s="141"/>
      <c r="CC102" s="141"/>
      <c r="CD102" s="141"/>
      <c r="CE102" s="141"/>
      <c r="CF102" s="141"/>
      <c r="CG102" s="141"/>
      <c r="CH102" s="141"/>
      <c r="CI102" s="141"/>
      <c r="CJ102" s="141"/>
      <c r="CK102" s="141"/>
      <c r="CL102" s="141"/>
      <c r="CM102" s="141"/>
      <c r="CN102" s="141"/>
      <c r="CO102" s="141"/>
      <c r="CP102" s="141"/>
      <c r="CQ102" s="141"/>
      <c r="CR102" s="141"/>
      <c r="CS102" s="141"/>
    </row>
    <row r="103" spans="1:97" x14ac:dyDescent="0.3">
      <c r="A103" s="60" t="s">
        <v>142</v>
      </c>
      <c r="B103" s="60" t="s">
        <v>143</v>
      </c>
      <c r="C103" s="60">
        <v>2190</v>
      </c>
      <c r="D103" s="61" t="s">
        <v>524</v>
      </c>
      <c r="E103" s="61" t="s">
        <v>525</v>
      </c>
      <c r="F103" s="60">
        <v>34</v>
      </c>
      <c r="G103" s="61" t="s">
        <v>526</v>
      </c>
      <c r="H103" s="191">
        <v>1966.6320000000001</v>
      </c>
      <c r="I103" s="195">
        <v>-24.8</v>
      </c>
      <c r="J103" s="191">
        <v>590.9</v>
      </c>
      <c r="K103" s="60">
        <v>6.1</v>
      </c>
      <c r="L103" s="60" t="s">
        <v>527</v>
      </c>
      <c r="M103" s="60" t="s">
        <v>528</v>
      </c>
      <c r="N103" s="60" t="s">
        <v>160</v>
      </c>
      <c r="O103" s="60" t="s">
        <v>150</v>
      </c>
      <c r="P103" s="60" t="s">
        <v>151</v>
      </c>
      <c r="BA103" s="141"/>
      <c r="BB103" s="141"/>
      <c r="BC103" s="141"/>
      <c r="BD103" s="141"/>
      <c r="BE103" s="141"/>
      <c r="BF103" s="141"/>
      <c r="BG103" s="141"/>
      <c r="BH103" s="141"/>
      <c r="BI103" s="141"/>
      <c r="BJ103" s="141"/>
      <c r="BK103" s="141"/>
      <c r="BL103" s="141"/>
      <c r="BM103" s="141"/>
      <c r="BN103" s="141"/>
      <c r="BO103" s="141"/>
      <c r="BP103" s="141"/>
      <c r="BQ103" s="141"/>
      <c r="BR103" s="141"/>
      <c r="BS103" s="141"/>
      <c r="BT103" s="141"/>
      <c r="BU103" s="141"/>
      <c r="BV103" s="141"/>
      <c r="BW103" s="141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</row>
    <row r="104" spans="1:97" x14ac:dyDescent="0.3">
      <c r="A104" s="60" t="s">
        <v>142</v>
      </c>
      <c r="B104" s="60" t="s">
        <v>143</v>
      </c>
      <c r="C104" s="60">
        <v>2191</v>
      </c>
      <c r="D104" s="61" t="s">
        <v>525</v>
      </c>
      <c r="E104" s="61" t="s">
        <v>529</v>
      </c>
      <c r="F104" s="60">
        <v>7</v>
      </c>
      <c r="G104" s="61" t="s">
        <v>530</v>
      </c>
      <c r="H104" s="191">
        <v>1966.6890000000001</v>
      </c>
      <c r="I104" s="195">
        <v>-26.8</v>
      </c>
      <c r="J104" s="191">
        <v>625.29999999999995</v>
      </c>
      <c r="K104" s="60">
        <v>6.3</v>
      </c>
      <c r="L104" s="60" t="s">
        <v>531</v>
      </c>
      <c r="M104" s="60" t="s">
        <v>474</v>
      </c>
      <c r="N104" s="60" t="s">
        <v>160</v>
      </c>
      <c r="O104" s="60" t="s">
        <v>150</v>
      </c>
      <c r="P104" s="60" t="s">
        <v>151</v>
      </c>
      <c r="BA104" s="141"/>
      <c r="BB104" s="141"/>
      <c r="BC104" s="141"/>
      <c r="BD104" s="141"/>
      <c r="BE104" s="141"/>
      <c r="BF104" s="141"/>
      <c r="BG104" s="141"/>
      <c r="BH104" s="141"/>
      <c r="BI104" s="141"/>
      <c r="BJ104" s="141"/>
      <c r="BK104" s="141"/>
      <c r="BL104" s="141"/>
      <c r="BM104" s="141"/>
      <c r="BN104" s="141"/>
      <c r="BO104" s="141"/>
      <c r="BP104" s="141"/>
      <c r="BQ104" s="141"/>
      <c r="BR104" s="141"/>
      <c r="BS104" s="141"/>
      <c r="BT104" s="141"/>
      <c r="BU104" s="141"/>
      <c r="BV104" s="141"/>
      <c r="BW104" s="141"/>
      <c r="BX104" s="141"/>
      <c r="BY104" s="141"/>
      <c r="BZ104" s="141"/>
      <c r="CA104" s="141"/>
      <c r="CB104" s="141"/>
      <c r="CC104" s="141"/>
      <c r="CD104" s="141"/>
      <c r="CE104" s="141"/>
      <c r="CF104" s="141"/>
      <c r="CG104" s="141"/>
      <c r="CH104" s="141"/>
      <c r="CI104" s="141"/>
      <c r="CJ104" s="141"/>
      <c r="CK104" s="141"/>
      <c r="CL104" s="141"/>
      <c r="CM104" s="141"/>
      <c r="CN104" s="141"/>
      <c r="CO104" s="141"/>
      <c r="CP104" s="141"/>
      <c r="CQ104" s="141"/>
      <c r="CR104" s="141"/>
      <c r="CS104" s="141"/>
    </row>
    <row r="105" spans="1:97" x14ac:dyDescent="0.3">
      <c r="A105" s="60" t="s">
        <v>142</v>
      </c>
      <c r="B105" s="60" t="s">
        <v>143</v>
      </c>
      <c r="C105" s="60">
        <v>2192</v>
      </c>
      <c r="D105" s="61" t="s">
        <v>532</v>
      </c>
      <c r="E105" s="61" t="s">
        <v>533</v>
      </c>
      <c r="F105" s="60">
        <v>7</v>
      </c>
      <c r="G105" s="61" t="s">
        <v>534</v>
      </c>
      <c r="H105" s="191">
        <v>1966.7660000000001</v>
      </c>
      <c r="I105" s="195">
        <v>-23.8</v>
      </c>
      <c r="J105" s="191">
        <v>614.79999999999995</v>
      </c>
      <c r="K105" s="60">
        <v>6.2</v>
      </c>
      <c r="L105" s="60" t="s">
        <v>478</v>
      </c>
      <c r="M105" s="60" t="s">
        <v>320</v>
      </c>
      <c r="N105" s="60" t="s">
        <v>149</v>
      </c>
      <c r="O105" s="60" t="s">
        <v>150</v>
      </c>
      <c r="P105" s="60" t="s">
        <v>151</v>
      </c>
      <c r="BA105" s="141"/>
      <c r="BB105" s="141"/>
      <c r="BC105" s="141"/>
      <c r="BD105" s="141"/>
      <c r="BE105" s="141"/>
      <c r="BF105" s="141"/>
      <c r="BG105" s="141"/>
      <c r="BH105" s="141"/>
      <c r="BI105" s="141"/>
      <c r="BJ105" s="141"/>
      <c r="BK105" s="141"/>
      <c r="BL105" s="141"/>
      <c r="BM105" s="141"/>
      <c r="BN105" s="141"/>
      <c r="BO105" s="141"/>
      <c r="BP105" s="141"/>
      <c r="BQ105" s="141"/>
      <c r="BR105" s="141"/>
      <c r="BS105" s="141"/>
      <c r="BT105" s="141"/>
      <c r="BU105" s="141"/>
      <c r="BV105" s="141"/>
      <c r="BW105" s="141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</row>
    <row r="106" spans="1:97" x14ac:dyDescent="0.3">
      <c r="A106" s="60" t="s">
        <v>142</v>
      </c>
      <c r="B106" s="60" t="s">
        <v>143</v>
      </c>
      <c r="C106" s="60">
        <v>2193</v>
      </c>
      <c r="D106" s="61" t="s">
        <v>535</v>
      </c>
      <c r="E106" s="61" t="s">
        <v>536</v>
      </c>
      <c r="F106" s="60">
        <v>6</v>
      </c>
      <c r="G106" s="61" t="s">
        <v>537</v>
      </c>
      <c r="H106" s="191">
        <v>1966.845</v>
      </c>
      <c r="I106" s="195">
        <v>-25.1</v>
      </c>
      <c r="J106" s="191">
        <v>614.9</v>
      </c>
      <c r="K106" s="60">
        <v>6.6</v>
      </c>
      <c r="L106" s="60" t="s">
        <v>538</v>
      </c>
      <c r="M106" s="60" t="s">
        <v>539</v>
      </c>
      <c r="N106" s="60" t="s">
        <v>149</v>
      </c>
      <c r="O106" s="60" t="s">
        <v>150</v>
      </c>
      <c r="P106" s="60" t="s">
        <v>151</v>
      </c>
      <c r="BA106" s="141"/>
      <c r="BB106" s="141"/>
      <c r="BC106" s="141"/>
      <c r="BD106" s="141"/>
      <c r="BE106" s="141"/>
      <c r="BF106" s="141"/>
      <c r="BG106" s="141"/>
      <c r="BH106" s="141"/>
      <c r="BI106" s="141"/>
      <c r="BJ106" s="141"/>
      <c r="BK106" s="141"/>
      <c r="BL106" s="141"/>
      <c r="BM106" s="141"/>
      <c r="BN106" s="141"/>
      <c r="BO106" s="141"/>
      <c r="BP106" s="141"/>
      <c r="BQ106" s="141"/>
      <c r="BR106" s="141"/>
      <c r="BS106" s="141"/>
      <c r="BT106" s="141"/>
      <c r="BU106" s="141"/>
      <c r="BV106" s="141"/>
      <c r="BW106" s="141"/>
      <c r="BX106" s="141"/>
      <c r="BY106" s="141"/>
      <c r="BZ106" s="141"/>
      <c r="CA106" s="141"/>
      <c r="CB106" s="141"/>
      <c r="CC106" s="141"/>
      <c r="CD106" s="141"/>
      <c r="CE106" s="141"/>
      <c r="CF106" s="141"/>
      <c r="CG106" s="141"/>
      <c r="CH106" s="141"/>
      <c r="CI106" s="141"/>
      <c r="CJ106" s="141"/>
      <c r="CK106" s="141"/>
      <c r="CL106" s="141"/>
      <c r="CM106" s="141"/>
      <c r="CN106" s="141"/>
      <c r="CO106" s="141"/>
      <c r="CP106" s="141"/>
      <c r="CQ106" s="141"/>
      <c r="CR106" s="141"/>
      <c r="CS106" s="141"/>
    </row>
    <row r="107" spans="1:97" x14ac:dyDescent="0.3">
      <c r="A107" s="60" t="s">
        <v>142</v>
      </c>
      <c r="B107" s="60" t="s">
        <v>143</v>
      </c>
      <c r="C107" s="60">
        <v>2194</v>
      </c>
      <c r="D107" s="61" t="s">
        <v>540</v>
      </c>
      <c r="E107" s="61" t="s">
        <v>541</v>
      </c>
      <c r="F107" s="60">
        <v>7</v>
      </c>
      <c r="G107" s="61" t="s">
        <v>542</v>
      </c>
      <c r="H107" s="191">
        <v>1966.944</v>
      </c>
      <c r="I107" s="195">
        <v>-24.8</v>
      </c>
      <c r="J107" s="191">
        <v>627.79999999999995</v>
      </c>
      <c r="K107" s="60">
        <v>6.5</v>
      </c>
      <c r="L107" s="60" t="s">
        <v>543</v>
      </c>
      <c r="M107" s="60" t="s">
        <v>455</v>
      </c>
      <c r="N107" s="60" t="s">
        <v>149</v>
      </c>
      <c r="O107" s="60" t="s">
        <v>150</v>
      </c>
      <c r="P107" s="60" t="s">
        <v>151</v>
      </c>
      <c r="BA107" s="141"/>
      <c r="BB107" s="141"/>
      <c r="BC107" s="141"/>
      <c r="BD107" s="141"/>
      <c r="BE107" s="141"/>
      <c r="BF107" s="141"/>
      <c r="BG107" s="141"/>
      <c r="BH107" s="141"/>
      <c r="BI107" s="141"/>
      <c r="BJ107" s="141"/>
      <c r="BK107" s="141"/>
      <c r="BL107" s="141"/>
      <c r="BM107" s="141"/>
      <c r="BN107" s="141"/>
      <c r="BO107" s="141"/>
      <c r="BP107" s="141"/>
      <c r="BQ107" s="141"/>
      <c r="BR107" s="141"/>
      <c r="BS107" s="141"/>
      <c r="BT107" s="141"/>
      <c r="BU107" s="141"/>
      <c r="BV107" s="141"/>
      <c r="BW107" s="141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</row>
    <row r="108" spans="1:97" x14ac:dyDescent="0.3">
      <c r="A108" s="60" t="s">
        <v>142</v>
      </c>
      <c r="B108" s="60" t="s">
        <v>143</v>
      </c>
      <c r="C108" s="60">
        <v>2195</v>
      </c>
      <c r="D108" s="61" t="s">
        <v>544</v>
      </c>
      <c r="E108" s="61" t="s">
        <v>545</v>
      </c>
      <c r="F108" s="60">
        <v>7</v>
      </c>
      <c r="G108" s="61" t="s">
        <v>546</v>
      </c>
      <c r="H108" s="191">
        <v>1967.0229999999999</v>
      </c>
      <c r="I108" s="195">
        <v>-24.6</v>
      </c>
      <c r="J108" s="191">
        <v>616.4</v>
      </c>
      <c r="K108" s="60">
        <v>6.4</v>
      </c>
      <c r="L108" s="60" t="s">
        <v>547</v>
      </c>
      <c r="M108" s="60" t="s">
        <v>460</v>
      </c>
      <c r="N108" s="60" t="s">
        <v>149</v>
      </c>
      <c r="O108" s="60" t="s">
        <v>150</v>
      </c>
      <c r="P108" s="60" t="s">
        <v>151</v>
      </c>
      <c r="BA108" s="141"/>
      <c r="BB108" s="141"/>
      <c r="BC108" s="141"/>
      <c r="BD108" s="141"/>
      <c r="BE108" s="141"/>
      <c r="BF108" s="141"/>
      <c r="BG108" s="141"/>
      <c r="BH108" s="141"/>
      <c r="BI108" s="141"/>
      <c r="BJ108" s="141"/>
      <c r="BK108" s="141"/>
      <c r="BL108" s="141"/>
      <c r="BM108" s="141"/>
      <c r="BN108" s="141"/>
      <c r="BO108" s="141"/>
      <c r="BP108" s="141"/>
      <c r="BQ108" s="141"/>
      <c r="BR108" s="141"/>
      <c r="BS108" s="141"/>
      <c r="BT108" s="141"/>
      <c r="BU108" s="141"/>
      <c r="BV108" s="141"/>
      <c r="BW108" s="141"/>
      <c r="BX108" s="141"/>
      <c r="BY108" s="141"/>
      <c r="BZ108" s="141"/>
      <c r="CA108" s="141"/>
      <c r="CB108" s="141"/>
      <c r="CC108" s="141"/>
      <c r="CD108" s="141"/>
      <c r="CE108" s="141"/>
      <c r="CF108" s="141"/>
      <c r="CG108" s="141"/>
      <c r="CH108" s="141"/>
      <c r="CI108" s="141"/>
      <c r="CJ108" s="141"/>
      <c r="CK108" s="141"/>
      <c r="CL108" s="141"/>
      <c r="CM108" s="141"/>
      <c r="CN108" s="141"/>
      <c r="CO108" s="141"/>
      <c r="CP108" s="141"/>
      <c r="CQ108" s="141"/>
      <c r="CR108" s="141"/>
      <c r="CS108" s="141"/>
    </row>
    <row r="109" spans="1:97" x14ac:dyDescent="0.3">
      <c r="A109" s="60" t="s">
        <v>142</v>
      </c>
      <c r="B109" s="60" t="s">
        <v>143</v>
      </c>
      <c r="C109" s="60">
        <v>2196</v>
      </c>
      <c r="D109" s="61" t="s">
        <v>548</v>
      </c>
      <c r="E109" s="61" t="s">
        <v>549</v>
      </c>
      <c r="F109" s="60">
        <v>7</v>
      </c>
      <c r="G109" s="61" t="s">
        <v>550</v>
      </c>
      <c r="H109" s="190">
        <v>1967.1489999999999</v>
      </c>
      <c r="I109" s="193">
        <v>-23</v>
      </c>
      <c r="J109" s="190">
        <v>602.9</v>
      </c>
      <c r="K109" s="60">
        <v>7.2</v>
      </c>
      <c r="L109" s="60" t="s">
        <v>551</v>
      </c>
      <c r="M109" s="60" t="s">
        <v>523</v>
      </c>
      <c r="N109" s="60" t="s">
        <v>149</v>
      </c>
      <c r="O109" s="60" t="s">
        <v>150</v>
      </c>
      <c r="P109" s="60" t="s">
        <v>151</v>
      </c>
      <c r="BA109" s="141"/>
      <c r="BB109" s="141"/>
      <c r="BC109" s="141"/>
      <c r="BD109" s="141"/>
      <c r="BE109" s="141"/>
      <c r="BF109" s="141"/>
      <c r="BG109" s="141"/>
      <c r="BH109" s="141"/>
      <c r="BI109" s="141"/>
      <c r="BJ109" s="141"/>
      <c r="BK109" s="141"/>
      <c r="BL109" s="141"/>
      <c r="BM109" s="141"/>
      <c r="BN109" s="141"/>
      <c r="BO109" s="141"/>
      <c r="BP109" s="141"/>
      <c r="BQ109" s="141"/>
      <c r="BR109" s="141"/>
      <c r="BS109" s="141"/>
      <c r="BT109" s="141"/>
      <c r="BU109" s="141"/>
      <c r="BV109" s="141"/>
      <c r="BW109" s="141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</row>
    <row r="110" spans="1:97" x14ac:dyDescent="0.3">
      <c r="A110" s="60" t="s">
        <v>142</v>
      </c>
      <c r="B110" s="60" t="s">
        <v>143</v>
      </c>
      <c r="C110" s="60">
        <v>2197</v>
      </c>
      <c r="D110" s="61" t="s">
        <v>552</v>
      </c>
      <c r="E110" s="61" t="s">
        <v>553</v>
      </c>
      <c r="F110" s="60">
        <v>7</v>
      </c>
      <c r="G110" s="61" t="s">
        <v>554</v>
      </c>
      <c r="H110" s="62">
        <v>1967.2670000000001</v>
      </c>
      <c r="I110" s="60">
        <v>-23.4</v>
      </c>
      <c r="J110" s="62">
        <v>608.9</v>
      </c>
      <c r="K110" s="60">
        <v>6.2</v>
      </c>
      <c r="L110" s="60" t="s">
        <v>555</v>
      </c>
      <c r="M110" s="60" t="s">
        <v>320</v>
      </c>
      <c r="N110" s="60" t="s">
        <v>160</v>
      </c>
      <c r="O110" s="60" t="s">
        <v>150</v>
      </c>
      <c r="P110" s="60" t="s">
        <v>151</v>
      </c>
      <c r="BA110" s="141"/>
      <c r="BB110" s="141"/>
      <c r="BC110" s="141"/>
      <c r="BD110" s="141"/>
      <c r="BE110" s="141"/>
      <c r="BF110" s="141"/>
      <c r="BG110" s="141"/>
      <c r="BH110" s="141"/>
      <c r="BI110" s="141"/>
      <c r="BJ110" s="141"/>
      <c r="BK110" s="141"/>
      <c r="BL110" s="141"/>
      <c r="BM110" s="141"/>
      <c r="BN110" s="141"/>
      <c r="BO110" s="141"/>
      <c r="BP110" s="141"/>
      <c r="BQ110" s="141"/>
      <c r="BR110" s="141"/>
      <c r="BS110" s="141"/>
      <c r="BT110" s="141"/>
      <c r="BU110" s="141"/>
      <c r="BV110" s="141"/>
      <c r="BW110" s="141"/>
      <c r="BX110" s="141"/>
      <c r="BY110" s="141"/>
      <c r="BZ110" s="141"/>
      <c r="CA110" s="141"/>
      <c r="CB110" s="141"/>
      <c r="CC110" s="141"/>
      <c r="CD110" s="141"/>
      <c r="CE110" s="141"/>
      <c r="CF110" s="141"/>
      <c r="CG110" s="141"/>
      <c r="CH110" s="141"/>
      <c r="CI110" s="141"/>
      <c r="CJ110" s="141"/>
      <c r="CK110" s="141"/>
      <c r="CL110" s="141"/>
      <c r="CM110" s="141"/>
      <c r="CN110" s="141"/>
      <c r="CO110" s="141"/>
      <c r="CP110" s="141"/>
      <c r="CQ110" s="141"/>
      <c r="CR110" s="141"/>
      <c r="CS110" s="141"/>
    </row>
    <row r="111" spans="1:97" x14ac:dyDescent="0.3">
      <c r="A111" s="60" t="s">
        <v>142</v>
      </c>
      <c r="B111" s="60" t="s">
        <v>143</v>
      </c>
      <c r="C111" s="60">
        <v>2198</v>
      </c>
      <c r="D111" s="61" t="s">
        <v>556</v>
      </c>
      <c r="E111" s="60" t="s">
        <v>153</v>
      </c>
      <c r="F111" s="60">
        <v>-999</v>
      </c>
      <c r="G111" s="61" t="s">
        <v>556</v>
      </c>
      <c r="H111" s="62">
        <v>1967.3440000000001</v>
      </c>
      <c r="I111" s="60">
        <v>-23.7</v>
      </c>
      <c r="J111" s="62">
        <v>596.5</v>
      </c>
      <c r="K111" s="60">
        <v>6.2</v>
      </c>
      <c r="L111" s="60" t="s">
        <v>557</v>
      </c>
      <c r="M111" s="60" t="s">
        <v>320</v>
      </c>
      <c r="N111" s="60" t="s">
        <v>149</v>
      </c>
      <c r="O111" s="60" t="s">
        <v>150</v>
      </c>
      <c r="P111" s="60" t="s">
        <v>151</v>
      </c>
      <c r="BA111" s="141"/>
      <c r="BB111" s="141"/>
      <c r="BC111" s="141"/>
      <c r="BD111" s="141"/>
      <c r="BE111" s="141"/>
      <c r="BF111" s="141"/>
      <c r="BG111" s="141"/>
      <c r="BH111" s="141"/>
      <c r="BI111" s="141"/>
      <c r="BJ111" s="141"/>
      <c r="BK111" s="141"/>
      <c r="BL111" s="141"/>
      <c r="BM111" s="141"/>
      <c r="BN111" s="141"/>
      <c r="BO111" s="141"/>
      <c r="BP111" s="141"/>
      <c r="BQ111" s="141"/>
      <c r="BR111" s="141"/>
      <c r="BS111" s="141"/>
      <c r="BT111" s="141"/>
      <c r="BU111" s="141"/>
      <c r="BV111" s="141"/>
      <c r="BW111" s="141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</row>
    <row r="112" spans="1:97" x14ac:dyDescent="0.3">
      <c r="A112" s="60" t="s">
        <v>142</v>
      </c>
      <c r="B112" s="60" t="s">
        <v>143</v>
      </c>
      <c r="C112" s="60">
        <v>2273</v>
      </c>
      <c r="D112" s="61" t="s">
        <v>558</v>
      </c>
      <c r="E112" s="61" t="s">
        <v>559</v>
      </c>
      <c r="F112" s="60">
        <v>6</v>
      </c>
      <c r="G112" s="61" t="s">
        <v>560</v>
      </c>
      <c r="H112" s="62">
        <v>1967.44</v>
      </c>
      <c r="I112" s="60">
        <v>-23.7</v>
      </c>
      <c r="J112" s="62">
        <v>589.29999999999995</v>
      </c>
      <c r="K112" s="60">
        <v>6.5</v>
      </c>
      <c r="L112" s="60" t="s">
        <v>561</v>
      </c>
      <c r="M112" s="60" t="s">
        <v>455</v>
      </c>
      <c r="N112" s="60" t="s">
        <v>160</v>
      </c>
      <c r="O112" s="60" t="s">
        <v>150</v>
      </c>
      <c r="P112" s="60" t="s">
        <v>151</v>
      </c>
      <c r="BA112" s="141"/>
      <c r="BB112" s="141"/>
      <c r="BC112" s="141"/>
      <c r="BD112" s="141"/>
      <c r="BE112" s="141"/>
      <c r="BF112" s="141"/>
      <c r="BG112" s="141"/>
      <c r="BH112" s="141"/>
      <c r="BI112" s="141"/>
      <c r="BJ112" s="141"/>
      <c r="BK112" s="141"/>
      <c r="BL112" s="141"/>
      <c r="BM112" s="141"/>
      <c r="BN112" s="141"/>
      <c r="BO112" s="141"/>
      <c r="BP112" s="141"/>
      <c r="BQ112" s="141"/>
      <c r="BR112" s="141"/>
      <c r="BS112" s="141"/>
      <c r="BT112" s="141"/>
      <c r="BU112" s="141"/>
      <c r="BV112" s="141"/>
      <c r="BW112" s="141"/>
      <c r="BX112" s="141"/>
      <c r="BY112" s="141"/>
      <c r="BZ112" s="141"/>
      <c r="CA112" s="141"/>
      <c r="CB112" s="141"/>
      <c r="CC112" s="141"/>
      <c r="CD112" s="141"/>
      <c r="CE112" s="141"/>
      <c r="CF112" s="141"/>
      <c r="CG112" s="141"/>
      <c r="CH112" s="141"/>
      <c r="CI112" s="141"/>
      <c r="CJ112" s="141"/>
      <c r="CK112" s="141"/>
      <c r="CL112" s="141"/>
      <c r="CM112" s="141"/>
      <c r="CN112" s="141"/>
      <c r="CO112" s="141"/>
      <c r="CP112" s="141"/>
      <c r="CQ112" s="141"/>
      <c r="CR112" s="141"/>
      <c r="CS112" s="141"/>
    </row>
    <row r="113" spans="1:105" x14ac:dyDescent="0.3">
      <c r="A113" s="60" t="s">
        <v>142</v>
      </c>
      <c r="B113" s="60" t="s">
        <v>143</v>
      </c>
      <c r="C113" s="60">
        <v>2199</v>
      </c>
      <c r="D113" s="61" t="s">
        <v>562</v>
      </c>
      <c r="E113" s="61" t="s">
        <v>563</v>
      </c>
      <c r="F113" s="60">
        <v>11</v>
      </c>
      <c r="G113" s="61" t="s">
        <v>564</v>
      </c>
      <c r="H113" s="62">
        <v>1967.547</v>
      </c>
      <c r="I113" s="60">
        <v>-24.4</v>
      </c>
      <c r="J113" s="62">
        <v>571.4</v>
      </c>
      <c r="K113" s="60">
        <v>6.1</v>
      </c>
      <c r="L113" s="60" t="s">
        <v>565</v>
      </c>
      <c r="M113" s="60" t="s">
        <v>528</v>
      </c>
      <c r="N113" s="60" t="s">
        <v>160</v>
      </c>
      <c r="O113" s="60" t="s">
        <v>150</v>
      </c>
      <c r="P113" s="60" t="s">
        <v>151</v>
      </c>
      <c r="BA113" s="141"/>
      <c r="BB113" s="141"/>
      <c r="BC113" s="141"/>
      <c r="BD113" s="141"/>
      <c r="BE113" s="141"/>
      <c r="BF113" s="141"/>
      <c r="BG113" s="141"/>
      <c r="BH113" s="141"/>
      <c r="BI113" s="141"/>
      <c r="BJ113" s="141"/>
      <c r="BK113" s="141"/>
      <c r="BL113" s="141"/>
      <c r="BM113" s="141"/>
      <c r="BN113" s="141"/>
      <c r="BO113" s="141"/>
      <c r="BP113" s="141"/>
      <c r="BQ113" s="141"/>
      <c r="BR113" s="141"/>
      <c r="BS113" s="141"/>
      <c r="BT113" s="141"/>
      <c r="BU113" s="141"/>
      <c r="BV113" s="141"/>
      <c r="BW113" s="141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</row>
    <row r="114" spans="1:105" x14ac:dyDescent="0.3">
      <c r="A114" s="60" t="s">
        <v>142</v>
      </c>
      <c r="B114" s="60" t="s">
        <v>143</v>
      </c>
      <c r="C114" s="60">
        <v>2200</v>
      </c>
      <c r="D114" s="61" t="s">
        <v>566</v>
      </c>
      <c r="E114" s="61" t="s">
        <v>567</v>
      </c>
      <c r="F114" s="60">
        <v>8</v>
      </c>
      <c r="G114" s="61" t="s">
        <v>568</v>
      </c>
      <c r="H114" s="62">
        <v>1967.7629999999999</v>
      </c>
      <c r="I114" s="60">
        <v>-23.1</v>
      </c>
      <c r="J114" s="62">
        <v>574.9</v>
      </c>
      <c r="K114" s="60">
        <v>6.1</v>
      </c>
      <c r="L114" s="60" t="s">
        <v>569</v>
      </c>
      <c r="M114" s="60" t="s">
        <v>528</v>
      </c>
      <c r="N114" s="60" t="s">
        <v>160</v>
      </c>
      <c r="O114" s="60" t="s">
        <v>150</v>
      </c>
      <c r="P114" s="60" t="s">
        <v>151</v>
      </c>
      <c r="BA114" s="141"/>
      <c r="BB114" s="141"/>
      <c r="BC114" s="141"/>
      <c r="BD114" s="141"/>
      <c r="BE114" s="141"/>
      <c r="BF114" s="141"/>
      <c r="BG114" s="141"/>
      <c r="BH114" s="141"/>
      <c r="BI114" s="141"/>
      <c r="BJ114" s="141"/>
      <c r="BK114" s="141"/>
      <c r="BL114" s="141"/>
      <c r="BM114" s="141"/>
      <c r="BN114" s="141"/>
      <c r="BO114" s="141"/>
      <c r="BP114" s="141"/>
      <c r="BQ114" s="141"/>
      <c r="BR114" s="141"/>
      <c r="BS114" s="141"/>
      <c r="BT114" s="141"/>
      <c r="BU114" s="141"/>
      <c r="BV114" s="141"/>
      <c r="BW114" s="141"/>
      <c r="BX114" s="141"/>
      <c r="BY114" s="141"/>
      <c r="BZ114" s="141"/>
      <c r="CA114" s="141"/>
      <c r="CB114" s="141"/>
      <c r="CC114" s="141"/>
      <c r="CD114" s="141"/>
      <c r="CE114" s="141"/>
      <c r="CF114" s="141"/>
      <c r="CG114" s="141"/>
      <c r="CH114" s="141"/>
      <c r="CI114" s="141"/>
      <c r="CJ114" s="141"/>
      <c r="CK114" s="141"/>
      <c r="CL114" s="141"/>
      <c r="CM114" s="141"/>
      <c r="CN114" s="141"/>
      <c r="CO114" s="141"/>
      <c r="CP114" s="141"/>
      <c r="CQ114" s="141"/>
      <c r="CR114" s="141"/>
      <c r="CS114" s="141"/>
    </row>
    <row r="115" spans="1:105" x14ac:dyDescent="0.3">
      <c r="A115" s="60" t="s">
        <v>142</v>
      </c>
      <c r="B115" s="60" t="s">
        <v>143</v>
      </c>
      <c r="C115" s="60">
        <v>2274</v>
      </c>
      <c r="D115" s="61" t="s">
        <v>570</v>
      </c>
      <c r="E115" s="61" t="s">
        <v>571</v>
      </c>
      <c r="F115" s="60">
        <v>8</v>
      </c>
      <c r="G115" s="61" t="s">
        <v>572</v>
      </c>
      <c r="H115" s="89">
        <v>1967.8589999999999</v>
      </c>
      <c r="I115" s="192">
        <v>-25.7</v>
      </c>
      <c r="J115" s="89">
        <v>586</v>
      </c>
      <c r="K115" s="60">
        <v>8.3000000000000007</v>
      </c>
      <c r="L115" s="60" t="s">
        <v>573</v>
      </c>
      <c r="M115" s="60" t="s">
        <v>574</v>
      </c>
      <c r="N115" s="60" t="s">
        <v>149</v>
      </c>
      <c r="O115" s="60" t="s">
        <v>150</v>
      </c>
      <c r="P115" s="60" t="s">
        <v>151</v>
      </c>
      <c r="BA115" s="141"/>
      <c r="BB115" s="141"/>
      <c r="BC115" s="141"/>
      <c r="BD115" s="141"/>
      <c r="BE115" s="141"/>
      <c r="BF115" s="141"/>
      <c r="BG115" s="141"/>
      <c r="BH115" s="141"/>
      <c r="BI115" s="141"/>
      <c r="BJ115" s="141"/>
      <c r="BK115" s="141"/>
      <c r="BL115" s="141"/>
      <c r="BM115" s="141"/>
      <c r="BN115" s="141"/>
      <c r="BO115" s="141"/>
      <c r="BP115" s="141"/>
      <c r="BQ115" s="141"/>
      <c r="BR115" s="141"/>
      <c r="BS115" s="141"/>
      <c r="BT115" s="141"/>
      <c r="BU115" s="141"/>
      <c r="BV115" s="141"/>
      <c r="BW115" s="141"/>
      <c r="BX115" s="141"/>
      <c r="BY115" s="141"/>
      <c r="BZ115" s="141"/>
      <c r="CA115" s="141"/>
      <c r="CB115" s="141"/>
      <c r="CC115" s="141"/>
      <c r="CD115" s="141"/>
      <c r="CE115" s="141"/>
      <c r="CF115" s="141"/>
      <c r="CG115" s="141"/>
      <c r="CH115" s="141"/>
      <c r="CI115" s="141"/>
      <c r="CJ115" s="141"/>
      <c r="CK115" s="141"/>
      <c r="CL115" s="141"/>
      <c r="CM115" s="141"/>
      <c r="CN115" s="141"/>
      <c r="CO115" s="141"/>
      <c r="CP115" s="141"/>
      <c r="CQ115" s="141"/>
      <c r="CR115" s="141"/>
      <c r="CS115" s="141"/>
      <c r="CT115" s="141"/>
      <c r="CU115" s="141"/>
      <c r="CV115" s="141"/>
      <c r="CW115" s="141"/>
      <c r="CX115" s="141"/>
      <c r="CY115" s="141"/>
      <c r="CZ115" s="141"/>
      <c r="DA115" s="141"/>
    </row>
    <row r="116" spans="1:105" x14ac:dyDescent="0.3">
      <c r="A116" s="60" t="s">
        <v>142</v>
      </c>
      <c r="B116" s="60" t="s">
        <v>143</v>
      </c>
      <c r="C116" s="60">
        <v>2201</v>
      </c>
      <c r="D116" s="61" t="s">
        <v>575</v>
      </c>
      <c r="E116" s="61" t="s">
        <v>576</v>
      </c>
      <c r="F116" s="60">
        <v>7</v>
      </c>
      <c r="G116" s="61" t="s">
        <v>577</v>
      </c>
      <c r="H116" s="89">
        <v>1967.9380000000001</v>
      </c>
      <c r="I116" s="192">
        <v>-24.4</v>
      </c>
      <c r="J116" s="89">
        <v>579.6</v>
      </c>
      <c r="K116" s="60">
        <v>6.1</v>
      </c>
      <c r="L116" s="60" t="s">
        <v>578</v>
      </c>
      <c r="M116" s="60" t="s">
        <v>528</v>
      </c>
      <c r="N116" s="60" t="s">
        <v>149</v>
      </c>
      <c r="O116" s="60" t="s">
        <v>150</v>
      </c>
      <c r="P116" s="60" t="s">
        <v>151</v>
      </c>
      <c r="Q116" s="182">
        <f>AVERAGE(J115:J117)</f>
        <v>582.86666666666667</v>
      </c>
      <c r="R116" s="181" t="s">
        <v>2965</v>
      </c>
      <c r="S116" s="181"/>
      <c r="T116" s="183"/>
      <c r="U116" s="183"/>
      <c r="V116" s="183"/>
      <c r="BA116" s="141"/>
      <c r="BB116" s="141"/>
      <c r="BC116" s="141"/>
      <c r="BD116" s="141"/>
      <c r="BE116" s="141"/>
      <c r="BF116" s="141"/>
      <c r="BG116" s="141"/>
      <c r="BH116" s="141"/>
      <c r="BI116" s="141"/>
      <c r="BJ116" s="141"/>
      <c r="BK116" s="141"/>
      <c r="BL116" s="141"/>
      <c r="BM116" s="141"/>
      <c r="BN116" s="141"/>
      <c r="BO116" s="141"/>
      <c r="BP116" s="141"/>
      <c r="BQ116" s="141"/>
      <c r="BR116" s="141"/>
      <c r="BS116" s="141"/>
      <c r="BT116" s="141"/>
      <c r="BU116" s="141"/>
      <c r="BV116" s="141"/>
      <c r="BW116" s="141"/>
      <c r="BX116" s="141"/>
      <c r="BY116" s="141"/>
      <c r="BZ116" s="141"/>
      <c r="CA116" s="141"/>
      <c r="CB116" s="141"/>
      <c r="CC116" s="141"/>
      <c r="CD116" s="141"/>
      <c r="CE116" s="141"/>
      <c r="CF116" s="141"/>
      <c r="CG116" s="141"/>
      <c r="CH116" s="141"/>
      <c r="CI116" s="141"/>
      <c r="CJ116" s="141"/>
      <c r="CK116" s="141"/>
      <c r="CL116" s="141"/>
      <c r="CM116" s="141"/>
      <c r="CN116" s="141"/>
      <c r="CO116" s="141"/>
      <c r="CP116" s="141"/>
      <c r="CQ116" s="141"/>
      <c r="CR116" s="141"/>
      <c r="CS116" s="141"/>
      <c r="CT116" s="141"/>
      <c r="CU116" s="141"/>
      <c r="CV116" s="141"/>
      <c r="CW116" s="141"/>
      <c r="CX116" s="141"/>
      <c r="CY116" s="141"/>
      <c r="CZ116" s="141"/>
      <c r="DA116" s="141"/>
    </row>
    <row r="117" spans="1:105" x14ac:dyDescent="0.3">
      <c r="A117" s="60" t="s">
        <v>142</v>
      </c>
      <c r="B117" s="60" t="s">
        <v>143</v>
      </c>
      <c r="C117" s="60">
        <v>2202</v>
      </c>
      <c r="D117" s="61" t="s">
        <v>579</v>
      </c>
      <c r="E117" s="61" t="s">
        <v>580</v>
      </c>
      <c r="F117" s="60">
        <v>9</v>
      </c>
      <c r="G117" s="61" t="s">
        <v>581</v>
      </c>
      <c r="H117" s="89">
        <v>1968.0340000000001</v>
      </c>
      <c r="I117" s="192">
        <v>-23.9</v>
      </c>
      <c r="J117" s="89">
        <v>583</v>
      </c>
      <c r="K117" s="60">
        <v>6.1</v>
      </c>
      <c r="L117" s="60" t="s">
        <v>582</v>
      </c>
      <c r="M117" s="60" t="s">
        <v>528</v>
      </c>
      <c r="N117" s="60" t="s">
        <v>149</v>
      </c>
      <c r="O117" s="60" t="s">
        <v>150</v>
      </c>
      <c r="P117" s="60" t="s">
        <v>151</v>
      </c>
      <c r="Q117" s="183"/>
      <c r="R117" s="183"/>
      <c r="S117" s="183"/>
      <c r="T117" s="183"/>
      <c r="U117" s="183"/>
      <c r="V117" s="183"/>
      <c r="BA117" s="141"/>
      <c r="BB117" s="141"/>
      <c r="BC117" s="141"/>
      <c r="BD117" s="141"/>
      <c r="BE117" s="141"/>
      <c r="BF117" s="141"/>
      <c r="BG117" s="141"/>
      <c r="BH117" s="141"/>
      <c r="BI117" s="141"/>
      <c r="BJ117" s="141"/>
      <c r="BK117" s="141"/>
      <c r="BL117" s="141"/>
      <c r="BM117" s="141"/>
      <c r="BN117" s="141"/>
      <c r="BO117" s="141"/>
      <c r="BP117" s="141"/>
      <c r="BQ117" s="141"/>
      <c r="BR117" s="141"/>
      <c r="BS117" s="141"/>
      <c r="BT117" s="141"/>
      <c r="BU117" s="141"/>
      <c r="BV117" s="141"/>
      <c r="BW117" s="141"/>
      <c r="BX117" s="141"/>
      <c r="BY117" s="141"/>
      <c r="BZ117" s="141"/>
      <c r="CA117" s="141"/>
      <c r="CB117" s="141"/>
      <c r="CC117" s="141"/>
      <c r="CD117" s="141"/>
      <c r="CE117" s="141"/>
      <c r="CF117" s="141"/>
      <c r="CG117" s="141"/>
      <c r="CH117" s="141"/>
      <c r="CI117" s="141"/>
      <c r="CJ117" s="141"/>
      <c r="CK117" s="141"/>
      <c r="CL117" s="141"/>
      <c r="CM117" s="141"/>
      <c r="CN117" s="141"/>
      <c r="CO117" s="141"/>
      <c r="CP117" s="141"/>
      <c r="CQ117" s="141"/>
      <c r="CR117" s="141"/>
      <c r="CS117" s="141"/>
      <c r="CT117" s="141"/>
      <c r="CU117" s="141"/>
      <c r="CV117" s="141"/>
      <c r="CW117" s="141"/>
      <c r="CX117" s="141"/>
      <c r="CY117" s="141"/>
      <c r="CZ117" s="141"/>
      <c r="DA117" s="141"/>
    </row>
    <row r="118" spans="1:105" x14ac:dyDescent="0.3">
      <c r="A118" s="60" t="s">
        <v>142</v>
      </c>
      <c r="B118" s="60" t="s">
        <v>143</v>
      </c>
      <c r="C118" s="60">
        <v>2203</v>
      </c>
      <c r="D118" s="61" t="s">
        <v>583</v>
      </c>
      <c r="E118" s="61" t="s">
        <v>584</v>
      </c>
      <c r="F118" s="60">
        <v>8</v>
      </c>
      <c r="G118" s="61" t="s">
        <v>585</v>
      </c>
      <c r="H118" s="89">
        <v>1968.1130000000001</v>
      </c>
      <c r="I118" s="192">
        <v>-24.5</v>
      </c>
      <c r="J118" s="89">
        <v>582.5</v>
      </c>
      <c r="K118" s="60">
        <v>6.1</v>
      </c>
      <c r="L118" s="60" t="s">
        <v>586</v>
      </c>
      <c r="M118" s="60" t="s">
        <v>528</v>
      </c>
      <c r="N118" s="60" t="s">
        <v>149</v>
      </c>
      <c r="O118" s="60" t="s">
        <v>150</v>
      </c>
      <c r="P118" s="60" t="s">
        <v>151</v>
      </c>
      <c r="Q118" s="183"/>
      <c r="R118" s="183"/>
      <c r="S118" s="183"/>
      <c r="T118" s="183"/>
      <c r="U118" s="183"/>
      <c r="V118" s="183"/>
      <c r="BA118" s="141"/>
      <c r="BB118" s="141"/>
      <c r="BC118" s="141"/>
      <c r="BD118" s="141"/>
      <c r="BE118" s="141"/>
      <c r="BF118" s="141"/>
      <c r="BG118" s="141"/>
      <c r="BH118" s="141"/>
      <c r="BI118" s="141"/>
      <c r="BJ118" s="141"/>
      <c r="BK118" s="141"/>
      <c r="BL118" s="141"/>
      <c r="BM118" s="141"/>
      <c r="BN118" s="141"/>
      <c r="BO118" s="141"/>
      <c r="BP118" s="141"/>
      <c r="BQ118" s="141"/>
      <c r="BR118" s="141"/>
      <c r="BS118" s="141"/>
      <c r="BT118" s="141"/>
      <c r="BU118" s="141"/>
      <c r="BV118" s="141"/>
      <c r="BW118" s="141"/>
      <c r="BX118" s="141"/>
      <c r="BY118" s="141"/>
      <c r="BZ118" s="141"/>
      <c r="CA118" s="141"/>
      <c r="CB118" s="141"/>
      <c r="CC118" s="141"/>
      <c r="CD118" s="141"/>
      <c r="CE118" s="141"/>
      <c r="CF118" s="141"/>
      <c r="CG118" s="141"/>
      <c r="CH118" s="141"/>
      <c r="CI118" s="141"/>
      <c r="CJ118" s="141"/>
      <c r="CK118" s="141"/>
      <c r="CL118" s="141"/>
      <c r="CM118" s="141"/>
      <c r="CN118" s="141"/>
      <c r="CO118" s="141"/>
      <c r="CP118" s="141"/>
      <c r="CQ118" s="141"/>
      <c r="CR118" s="141"/>
      <c r="CS118" s="141"/>
      <c r="CT118" s="141"/>
      <c r="CU118" s="141"/>
      <c r="CV118" s="141"/>
      <c r="CW118" s="141"/>
      <c r="CX118" s="141"/>
      <c r="CY118" s="141"/>
      <c r="CZ118" s="141"/>
      <c r="DA118" s="141"/>
    </row>
    <row r="119" spans="1:105" x14ac:dyDescent="0.3">
      <c r="A119" s="60" t="s">
        <v>142</v>
      </c>
      <c r="B119" s="60" t="s">
        <v>143</v>
      </c>
      <c r="C119" s="60">
        <v>2204</v>
      </c>
      <c r="D119" s="61" t="s">
        <v>587</v>
      </c>
      <c r="E119" s="61" t="s">
        <v>588</v>
      </c>
      <c r="F119" s="60">
        <v>14</v>
      </c>
      <c r="G119" s="61" t="s">
        <v>589</v>
      </c>
      <c r="H119" s="89">
        <v>1968.193</v>
      </c>
      <c r="I119" s="192">
        <v>-22.5</v>
      </c>
      <c r="J119" s="89">
        <v>572.79999999999995</v>
      </c>
      <c r="K119" s="60">
        <v>5.7</v>
      </c>
      <c r="L119" s="60" t="s">
        <v>590</v>
      </c>
      <c r="M119" s="60" t="s">
        <v>409</v>
      </c>
      <c r="N119" s="60" t="s">
        <v>149</v>
      </c>
      <c r="O119" s="60" t="s">
        <v>150</v>
      </c>
      <c r="P119" s="60" t="s">
        <v>151</v>
      </c>
      <c r="Q119" s="183"/>
      <c r="R119" s="183"/>
      <c r="S119" s="183"/>
      <c r="T119" s="183"/>
      <c r="U119" s="183"/>
      <c r="V119" s="183"/>
      <c r="BA119" s="141"/>
      <c r="BB119" s="141"/>
      <c r="BC119" s="141"/>
      <c r="BD119" s="141"/>
      <c r="BE119" s="141"/>
      <c r="BF119" s="141"/>
      <c r="BG119" s="141"/>
      <c r="BH119" s="141"/>
      <c r="BI119" s="141"/>
      <c r="BJ119" s="141"/>
      <c r="BK119" s="141"/>
      <c r="BL119" s="141"/>
      <c r="BM119" s="141"/>
      <c r="BN119" s="141"/>
      <c r="BO119" s="141"/>
      <c r="BP119" s="141"/>
      <c r="BQ119" s="141"/>
      <c r="BR119" s="141"/>
      <c r="BS119" s="141"/>
      <c r="BT119" s="141"/>
      <c r="BU119" s="141"/>
      <c r="BV119" s="141"/>
      <c r="BW119" s="141"/>
      <c r="BX119" s="141"/>
      <c r="BY119" s="141"/>
      <c r="BZ119" s="141"/>
      <c r="CA119" s="141"/>
      <c r="CB119" s="141"/>
      <c r="CC119" s="141"/>
      <c r="CD119" s="141"/>
      <c r="CE119" s="141"/>
      <c r="CF119" s="141"/>
      <c r="CG119" s="141"/>
      <c r="CH119" s="141"/>
      <c r="CI119" s="141"/>
      <c r="CJ119" s="141"/>
      <c r="CK119" s="141"/>
      <c r="CL119" s="141"/>
      <c r="CM119" s="141"/>
      <c r="CN119" s="141"/>
      <c r="CO119" s="141"/>
      <c r="CP119" s="141"/>
      <c r="CQ119" s="141"/>
      <c r="CR119" s="141"/>
      <c r="CS119" s="141"/>
      <c r="CT119" s="141"/>
      <c r="CU119" s="141"/>
      <c r="CV119" s="141"/>
      <c r="CW119" s="141"/>
      <c r="CX119" s="141"/>
      <c r="CY119" s="141"/>
      <c r="CZ119" s="141"/>
      <c r="DA119" s="141"/>
    </row>
    <row r="120" spans="1:105" x14ac:dyDescent="0.3">
      <c r="A120" s="60" t="s">
        <v>142</v>
      </c>
      <c r="B120" s="60" t="s">
        <v>143</v>
      </c>
      <c r="C120" s="60">
        <v>2205</v>
      </c>
      <c r="D120" s="61" t="s">
        <v>591</v>
      </c>
      <c r="E120" s="61" t="s">
        <v>592</v>
      </c>
      <c r="F120" s="60">
        <v>4</v>
      </c>
      <c r="G120" s="61" t="s">
        <v>593</v>
      </c>
      <c r="H120" s="89">
        <v>1968.2639999999999</v>
      </c>
      <c r="I120" s="192">
        <v>-23.9</v>
      </c>
      <c r="J120" s="89">
        <v>547.6</v>
      </c>
      <c r="K120" s="60">
        <v>5.6</v>
      </c>
      <c r="L120" s="60" t="s">
        <v>594</v>
      </c>
      <c r="M120" s="60" t="s">
        <v>418</v>
      </c>
      <c r="N120" s="60" t="s">
        <v>149</v>
      </c>
      <c r="O120" s="60" t="s">
        <v>150</v>
      </c>
      <c r="P120" s="60" t="s">
        <v>151</v>
      </c>
      <c r="Q120" s="183"/>
      <c r="R120" s="183"/>
      <c r="S120" s="183"/>
      <c r="T120" s="183"/>
      <c r="U120" s="183"/>
      <c r="V120" s="183"/>
      <c r="BA120" s="141"/>
      <c r="BB120" s="141"/>
      <c r="BC120" s="141"/>
      <c r="BD120" s="141"/>
      <c r="BE120" s="141"/>
      <c r="BF120" s="141"/>
      <c r="BG120" s="141"/>
      <c r="BH120" s="141"/>
      <c r="BI120" s="141"/>
      <c r="BJ120" s="141"/>
      <c r="BK120" s="141"/>
      <c r="BL120" s="141"/>
      <c r="BM120" s="141"/>
      <c r="BN120" s="141"/>
      <c r="BO120" s="141"/>
      <c r="BP120" s="141"/>
      <c r="BQ120" s="141"/>
      <c r="BR120" s="141"/>
      <c r="BS120" s="141"/>
      <c r="BT120" s="141"/>
      <c r="BU120" s="141"/>
      <c r="BV120" s="141"/>
      <c r="BW120" s="141"/>
      <c r="BX120" s="141"/>
      <c r="BY120" s="141"/>
      <c r="BZ120" s="141"/>
      <c r="CA120" s="141"/>
      <c r="CB120" s="141"/>
      <c r="CC120" s="141"/>
      <c r="CD120" s="141"/>
      <c r="CE120" s="141"/>
      <c r="CF120" s="141"/>
      <c r="CG120" s="141"/>
      <c r="CH120" s="141"/>
      <c r="CI120" s="141"/>
      <c r="CJ120" s="141"/>
      <c r="CK120" s="141"/>
      <c r="CL120" s="141"/>
      <c r="CM120" s="141"/>
      <c r="CN120" s="141"/>
      <c r="CO120" s="141"/>
      <c r="CP120" s="141"/>
      <c r="CQ120" s="141"/>
      <c r="CR120" s="141"/>
      <c r="CS120" s="141"/>
      <c r="CT120" s="141"/>
      <c r="CU120" s="141"/>
      <c r="CV120" s="141"/>
      <c r="CW120" s="141"/>
      <c r="CX120" s="141"/>
      <c r="CY120" s="141"/>
      <c r="CZ120" s="141"/>
      <c r="DA120" s="141"/>
    </row>
    <row r="121" spans="1:105" x14ac:dyDescent="0.3">
      <c r="A121" s="60" t="s">
        <v>142</v>
      </c>
      <c r="B121" s="60" t="s">
        <v>143</v>
      </c>
      <c r="C121" s="60">
        <v>2206</v>
      </c>
      <c r="D121" s="61" t="s">
        <v>595</v>
      </c>
      <c r="E121" s="60" t="s">
        <v>153</v>
      </c>
      <c r="F121" s="60">
        <v>-999</v>
      </c>
      <c r="G121" s="61" t="s">
        <v>595</v>
      </c>
      <c r="H121" s="89">
        <v>1968.414</v>
      </c>
      <c r="I121" s="192">
        <v>-24.8</v>
      </c>
      <c r="J121" s="89">
        <v>560.4</v>
      </c>
      <c r="K121" s="60">
        <v>6</v>
      </c>
      <c r="L121" s="60" t="s">
        <v>596</v>
      </c>
      <c r="M121" s="60" t="s">
        <v>356</v>
      </c>
      <c r="N121" s="60" t="s">
        <v>160</v>
      </c>
      <c r="O121" s="60" t="s">
        <v>150</v>
      </c>
      <c r="P121" s="60" t="s">
        <v>151</v>
      </c>
      <c r="BA121" s="141"/>
      <c r="BB121" s="141"/>
      <c r="BC121" s="141"/>
      <c r="BD121" s="141"/>
      <c r="BE121" s="141"/>
      <c r="BF121" s="141"/>
      <c r="BG121" s="141"/>
      <c r="BH121" s="141"/>
      <c r="BI121" s="141"/>
      <c r="BJ121" s="141"/>
      <c r="BK121" s="141"/>
      <c r="BL121" s="141"/>
      <c r="BM121" s="141"/>
      <c r="BN121" s="141"/>
      <c r="BO121" s="141"/>
      <c r="BP121" s="141"/>
      <c r="BQ121" s="141"/>
      <c r="BR121" s="141"/>
      <c r="BS121" s="141"/>
      <c r="BT121" s="141"/>
      <c r="BU121" s="141"/>
      <c r="BV121" s="141"/>
      <c r="BW121" s="141"/>
      <c r="BX121" s="141"/>
      <c r="BY121" s="141"/>
      <c r="BZ121" s="141"/>
      <c r="CA121" s="141"/>
      <c r="CB121" s="141"/>
      <c r="CC121" s="141"/>
      <c r="CD121" s="141"/>
      <c r="CE121" s="141"/>
      <c r="CF121" s="141"/>
      <c r="CG121" s="141"/>
      <c r="CH121" s="141"/>
      <c r="CI121" s="141"/>
      <c r="CJ121" s="141"/>
      <c r="CK121" s="141"/>
      <c r="CL121" s="141"/>
      <c r="CM121" s="141"/>
      <c r="CN121" s="141"/>
      <c r="CO121" s="141"/>
      <c r="CP121" s="141"/>
      <c r="CQ121" s="141"/>
      <c r="CR121" s="141"/>
      <c r="CS121" s="141"/>
      <c r="CT121" s="141"/>
      <c r="CU121" s="141"/>
      <c r="CV121" s="141"/>
      <c r="CW121" s="141"/>
      <c r="CX121" s="141"/>
      <c r="CY121" s="141"/>
      <c r="CZ121" s="141"/>
      <c r="DA121" s="141"/>
    </row>
    <row r="122" spans="1:105" x14ac:dyDescent="0.3">
      <c r="A122" s="60" t="s">
        <v>142</v>
      </c>
      <c r="B122" s="60" t="s">
        <v>143</v>
      </c>
      <c r="C122" s="60">
        <v>2207</v>
      </c>
      <c r="D122" s="61" t="s">
        <v>597</v>
      </c>
      <c r="E122" s="61" t="s">
        <v>598</v>
      </c>
      <c r="F122" s="60">
        <v>7</v>
      </c>
      <c r="G122" s="61" t="s">
        <v>599</v>
      </c>
      <c r="H122" s="89">
        <v>1968.433</v>
      </c>
      <c r="I122" s="192">
        <v>-24.6</v>
      </c>
      <c r="J122" s="89">
        <v>561.6</v>
      </c>
      <c r="K122" s="60">
        <v>6</v>
      </c>
      <c r="L122" s="60" t="s">
        <v>600</v>
      </c>
      <c r="M122" s="60" t="s">
        <v>356</v>
      </c>
      <c r="N122" s="60" t="s">
        <v>160</v>
      </c>
      <c r="O122" s="60" t="s">
        <v>150</v>
      </c>
      <c r="P122" s="60" t="s">
        <v>151</v>
      </c>
      <c r="Q122" s="183"/>
      <c r="R122" s="183"/>
      <c r="S122" s="183"/>
      <c r="T122" s="183"/>
      <c r="U122" s="183"/>
      <c r="V122" s="183"/>
      <c r="BA122" s="141"/>
      <c r="BB122" s="141"/>
      <c r="BC122" s="141"/>
      <c r="BD122" s="141"/>
      <c r="BE122" s="141"/>
      <c r="BF122" s="141"/>
      <c r="BG122" s="141"/>
      <c r="BH122" s="141"/>
      <c r="BI122" s="141"/>
      <c r="BJ122" s="141"/>
      <c r="BK122" s="141"/>
      <c r="BL122" s="141"/>
      <c r="BM122" s="141"/>
      <c r="BN122" s="141"/>
      <c r="BO122" s="141"/>
      <c r="BP122" s="141"/>
      <c r="BQ122" s="141"/>
      <c r="BR122" s="141"/>
      <c r="BS122" s="141"/>
      <c r="BT122" s="141"/>
      <c r="BU122" s="141"/>
      <c r="BV122" s="141"/>
      <c r="BW122" s="141"/>
      <c r="BX122" s="141"/>
      <c r="BY122" s="141"/>
      <c r="BZ122" s="141"/>
      <c r="CA122" s="141"/>
      <c r="CB122" s="141"/>
      <c r="CC122" s="141"/>
      <c r="CD122" s="141"/>
      <c r="CE122" s="141"/>
      <c r="CF122" s="141"/>
      <c r="CG122" s="141"/>
      <c r="CH122" s="141"/>
      <c r="CI122" s="141"/>
      <c r="CJ122" s="141"/>
      <c r="CK122" s="141"/>
      <c r="CL122" s="141"/>
      <c r="CM122" s="141"/>
      <c r="CN122" s="141"/>
      <c r="CO122" s="141"/>
      <c r="CP122" s="141"/>
      <c r="CQ122" s="141"/>
      <c r="CR122" s="141"/>
      <c r="CS122" s="141"/>
      <c r="CT122" s="141"/>
      <c r="CU122" s="141"/>
      <c r="CV122" s="141"/>
      <c r="CW122" s="141"/>
      <c r="CX122" s="141"/>
      <c r="CY122" s="141"/>
      <c r="CZ122" s="141"/>
      <c r="DA122" s="141"/>
    </row>
    <row r="123" spans="1:105" ht="17.399999999999999" x14ac:dyDescent="0.3">
      <c r="A123" s="60" t="s">
        <v>142</v>
      </c>
      <c r="B123" s="60" t="s">
        <v>143</v>
      </c>
      <c r="C123" s="60">
        <v>2208</v>
      </c>
      <c r="D123" s="61" t="s">
        <v>601</v>
      </c>
      <c r="E123" s="61" t="s">
        <v>602</v>
      </c>
      <c r="F123" s="60">
        <v>7</v>
      </c>
      <c r="G123" s="61" t="s">
        <v>603</v>
      </c>
      <c r="H123" s="89">
        <v>1968.51</v>
      </c>
      <c r="I123" s="192">
        <v>-26.3</v>
      </c>
      <c r="J123" s="89">
        <v>550.5</v>
      </c>
      <c r="K123" s="60">
        <v>6</v>
      </c>
      <c r="L123" s="60" t="s">
        <v>604</v>
      </c>
      <c r="M123" s="60" t="s">
        <v>356</v>
      </c>
      <c r="N123" s="60" t="s">
        <v>160</v>
      </c>
      <c r="O123" s="60" t="s">
        <v>150</v>
      </c>
      <c r="P123" s="60" t="s">
        <v>151</v>
      </c>
      <c r="Q123" s="182">
        <f>AVERAGE(J115:J132)</f>
        <v>553.41666666666674</v>
      </c>
      <c r="R123" s="181" t="s">
        <v>2966</v>
      </c>
      <c r="S123" s="181"/>
      <c r="T123" s="183"/>
      <c r="U123" s="194">
        <f>Q123/(Q116-Q131)</f>
        <v>12.900155400155409</v>
      </c>
      <c r="V123" s="180" t="s">
        <v>2963</v>
      </c>
      <c r="BA123" s="141"/>
      <c r="BB123" s="141"/>
      <c r="BC123" s="141"/>
      <c r="BD123" s="141"/>
      <c r="BE123" s="141"/>
      <c r="BF123" s="141"/>
      <c r="BG123" s="141"/>
      <c r="BH123" s="141"/>
      <c r="BI123" s="141"/>
      <c r="BJ123" s="141"/>
      <c r="BK123" s="141"/>
      <c r="BL123" s="141"/>
      <c r="BM123" s="141"/>
      <c r="BN123" s="141"/>
      <c r="BO123" s="141"/>
      <c r="BP123" s="141"/>
      <c r="BQ123" s="141"/>
      <c r="BR123" s="141"/>
      <c r="BS123" s="141"/>
      <c r="BT123" s="141"/>
      <c r="BU123" s="141"/>
      <c r="BV123" s="141"/>
      <c r="BW123" s="141"/>
      <c r="BX123" s="141"/>
      <c r="BY123" s="141"/>
      <c r="BZ123" s="141"/>
      <c r="CA123" s="141"/>
      <c r="CB123" s="141"/>
      <c r="CC123" s="141"/>
      <c r="CD123" s="141"/>
      <c r="CE123" s="141"/>
      <c r="CF123" s="141"/>
      <c r="CG123" s="141"/>
      <c r="CH123" s="141"/>
      <c r="CI123" s="141"/>
      <c r="CJ123" s="141"/>
      <c r="CK123" s="141"/>
      <c r="CL123" s="141"/>
      <c r="CM123" s="141"/>
      <c r="CN123" s="141"/>
      <c r="CO123" s="141"/>
      <c r="CP123" s="141"/>
      <c r="CQ123" s="141"/>
      <c r="CR123" s="141"/>
      <c r="CS123" s="141"/>
      <c r="CT123" s="141"/>
      <c r="CU123" s="141"/>
      <c r="CV123" s="141"/>
      <c r="CW123" s="141"/>
      <c r="CX123" s="141"/>
      <c r="CY123" s="141"/>
      <c r="CZ123" s="141"/>
      <c r="DA123" s="141"/>
    </row>
    <row r="124" spans="1:105" x14ac:dyDescent="0.3">
      <c r="A124" s="60" t="s">
        <v>142</v>
      </c>
      <c r="B124" s="60" t="s">
        <v>143</v>
      </c>
      <c r="C124" s="60">
        <v>2209</v>
      </c>
      <c r="D124" s="61" t="s">
        <v>605</v>
      </c>
      <c r="E124" s="61" t="s">
        <v>606</v>
      </c>
      <c r="F124" s="60">
        <v>7</v>
      </c>
      <c r="G124" s="61" t="s">
        <v>607</v>
      </c>
      <c r="H124" s="89">
        <v>1968.605</v>
      </c>
      <c r="I124" s="192">
        <v>-24.7</v>
      </c>
      <c r="J124" s="89">
        <v>538.20000000000005</v>
      </c>
      <c r="K124" s="60">
        <v>5.9</v>
      </c>
      <c r="L124" s="60" t="s">
        <v>608</v>
      </c>
      <c r="M124" s="60" t="s">
        <v>342</v>
      </c>
      <c r="N124" s="60" t="s">
        <v>160</v>
      </c>
      <c r="O124" s="60" t="s">
        <v>150</v>
      </c>
      <c r="P124" s="60" t="s">
        <v>151</v>
      </c>
      <c r="Q124" s="183"/>
      <c r="R124" s="183"/>
      <c r="S124" s="183"/>
      <c r="T124" s="183"/>
      <c r="U124" s="183"/>
      <c r="V124" s="183"/>
      <c r="BA124" s="141"/>
      <c r="BB124" s="141"/>
      <c r="BC124" s="141"/>
      <c r="BD124" s="141"/>
      <c r="BE124" s="141"/>
      <c r="BF124" s="141"/>
      <c r="BG124" s="141"/>
      <c r="BH124" s="141"/>
      <c r="BI124" s="141"/>
      <c r="BJ124" s="141"/>
      <c r="BK124" s="141"/>
      <c r="BL124" s="141"/>
      <c r="BM124" s="141"/>
      <c r="BN124" s="141"/>
      <c r="BO124" s="141"/>
      <c r="BP124" s="141"/>
      <c r="BQ124" s="141"/>
      <c r="BR124" s="141"/>
      <c r="BS124" s="141"/>
      <c r="BT124" s="141"/>
      <c r="BU124" s="141"/>
      <c r="BV124" s="141"/>
      <c r="BW124" s="141"/>
      <c r="BX124" s="141"/>
      <c r="BY124" s="141"/>
      <c r="BZ124" s="141"/>
      <c r="CA124" s="141"/>
      <c r="CB124" s="141"/>
      <c r="CC124" s="141"/>
      <c r="CD124" s="141"/>
      <c r="CE124" s="141"/>
      <c r="CF124" s="141"/>
      <c r="CG124" s="141"/>
      <c r="CH124" s="141"/>
      <c r="CI124" s="141"/>
      <c r="CJ124" s="141"/>
      <c r="CK124" s="141"/>
      <c r="CL124" s="141"/>
      <c r="CM124" s="141"/>
      <c r="CN124" s="141"/>
      <c r="CO124" s="141"/>
      <c r="CP124" s="141"/>
      <c r="CQ124" s="141"/>
      <c r="CR124" s="141"/>
      <c r="CS124" s="141"/>
      <c r="CT124" s="141"/>
      <c r="CU124" s="141"/>
      <c r="CV124" s="141"/>
      <c r="CW124" s="141"/>
      <c r="CX124" s="141"/>
      <c r="CY124" s="141"/>
      <c r="CZ124" s="141"/>
      <c r="DA124" s="141"/>
    </row>
    <row r="125" spans="1:105" x14ac:dyDescent="0.3">
      <c r="A125" s="60" t="s">
        <v>142</v>
      </c>
      <c r="B125" s="60" t="s">
        <v>143</v>
      </c>
      <c r="C125" s="60">
        <v>2210</v>
      </c>
      <c r="D125" s="61" t="s">
        <v>609</v>
      </c>
      <c r="E125" s="61" t="s">
        <v>610</v>
      </c>
      <c r="F125" s="60">
        <v>7</v>
      </c>
      <c r="G125" s="61" t="s">
        <v>611</v>
      </c>
      <c r="H125" s="89">
        <v>1968.663</v>
      </c>
      <c r="I125" s="192">
        <v>-23.8</v>
      </c>
      <c r="J125" s="89">
        <v>535.6</v>
      </c>
      <c r="K125" s="60">
        <v>5.9</v>
      </c>
      <c r="L125" s="60" t="s">
        <v>612</v>
      </c>
      <c r="M125" s="60" t="s">
        <v>342</v>
      </c>
      <c r="N125" s="60" t="s">
        <v>160</v>
      </c>
      <c r="O125" s="60" t="s">
        <v>150</v>
      </c>
      <c r="P125" s="60" t="s">
        <v>151</v>
      </c>
      <c r="Q125" s="183"/>
      <c r="R125" s="183"/>
      <c r="S125" s="183"/>
      <c r="T125" s="183"/>
      <c r="U125" s="183"/>
      <c r="V125" s="183"/>
      <c r="BA125" s="141"/>
      <c r="BB125" s="141"/>
      <c r="BC125" s="141"/>
      <c r="BD125" s="141"/>
      <c r="BE125" s="141"/>
      <c r="BF125" s="141"/>
      <c r="BG125" s="141"/>
      <c r="BH125" s="141"/>
      <c r="BI125" s="141"/>
      <c r="BJ125" s="141"/>
      <c r="BK125" s="141"/>
      <c r="BL125" s="141"/>
      <c r="BM125" s="141"/>
      <c r="BN125" s="141"/>
      <c r="BO125" s="141"/>
      <c r="BP125" s="141"/>
      <c r="BQ125" s="141"/>
      <c r="BR125" s="141"/>
      <c r="BS125" s="141"/>
      <c r="BT125" s="141"/>
      <c r="BU125" s="141"/>
      <c r="BV125" s="141"/>
      <c r="BW125" s="141"/>
      <c r="BX125" s="141"/>
      <c r="BY125" s="141"/>
      <c r="BZ125" s="141"/>
      <c r="CA125" s="141"/>
      <c r="CB125" s="141"/>
      <c r="CC125" s="141"/>
      <c r="CD125" s="141"/>
      <c r="CE125" s="141"/>
      <c r="CF125" s="141"/>
      <c r="CG125" s="141"/>
      <c r="CH125" s="141"/>
      <c r="CI125" s="141"/>
      <c r="CJ125" s="141"/>
      <c r="CK125" s="141"/>
      <c r="CL125" s="141"/>
      <c r="CM125" s="141"/>
      <c r="CN125" s="141"/>
      <c r="CO125" s="141"/>
      <c r="CP125" s="141"/>
      <c r="CQ125" s="141"/>
      <c r="CR125" s="141"/>
      <c r="CS125" s="141"/>
      <c r="CT125" s="141"/>
      <c r="CU125" s="141"/>
      <c r="CV125" s="141"/>
      <c r="CW125" s="141"/>
      <c r="CX125" s="141"/>
      <c r="CY125" s="141"/>
      <c r="CZ125" s="141"/>
      <c r="DA125" s="141"/>
    </row>
    <row r="126" spans="1:105" x14ac:dyDescent="0.3">
      <c r="A126" s="60" t="s">
        <v>142</v>
      </c>
      <c r="B126" s="60" t="s">
        <v>143</v>
      </c>
      <c r="C126" s="60">
        <v>2211</v>
      </c>
      <c r="D126" s="61" t="s">
        <v>610</v>
      </c>
      <c r="E126" s="61" t="s">
        <v>613</v>
      </c>
      <c r="F126" s="60">
        <v>7</v>
      </c>
      <c r="G126" s="61" t="s">
        <v>614</v>
      </c>
      <c r="H126" s="89">
        <v>1968.682</v>
      </c>
      <c r="I126" s="192">
        <v>-23.7</v>
      </c>
      <c r="J126" s="89">
        <v>531.6</v>
      </c>
      <c r="K126" s="60">
        <v>5.9</v>
      </c>
      <c r="L126" s="60" t="s">
        <v>615</v>
      </c>
      <c r="M126" s="60" t="s">
        <v>342</v>
      </c>
      <c r="N126" s="60" t="s">
        <v>160</v>
      </c>
      <c r="O126" s="60" t="s">
        <v>150</v>
      </c>
      <c r="P126" s="60" t="s">
        <v>151</v>
      </c>
      <c r="Q126" s="183"/>
      <c r="R126" s="183"/>
      <c r="S126" s="183"/>
      <c r="T126" s="183"/>
      <c r="U126" s="183"/>
      <c r="V126" s="183"/>
      <c r="BA126" s="141"/>
      <c r="BB126" s="141"/>
      <c r="BC126" s="141"/>
      <c r="BD126" s="141"/>
      <c r="BE126" s="141"/>
      <c r="BF126" s="141"/>
      <c r="BG126" s="141"/>
      <c r="BH126" s="141"/>
      <c r="BI126" s="141"/>
      <c r="BJ126" s="141"/>
      <c r="BK126" s="141"/>
      <c r="BL126" s="141"/>
      <c r="BM126" s="141"/>
      <c r="BN126" s="141"/>
      <c r="BO126" s="141"/>
      <c r="BP126" s="141"/>
      <c r="BQ126" s="141"/>
      <c r="BR126" s="141"/>
      <c r="BS126" s="141"/>
      <c r="BT126" s="141"/>
      <c r="BU126" s="141"/>
      <c r="BV126" s="141"/>
      <c r="BW126" s="141"/>
      <c r="BX126" s="141"/>
      <c r="BY126" s="141"/>
      <c r="BZ126" s="141"/>
      <c r="CA126" s="141"/>
      <c r="CB126" s="141"/>
      <c r="CC126" s="141"/>
      <c r="CD126" s="141"/>
      <c r="CE126" s="141"/>
      <c r="CF126" s="141"/>
      <c r="CG126" s="141"/>
      <c r="CH126" s="141"/>
      <c r="CI126" s="141"/>
      <c r="CJ126" s="141"/>
      <c r="CK126" s="141"/>
      <c r="CL126" s="141"/>
      <c r="CM126" s="141"/>
      <c r="CN126" s="141"/>
      <c r="CO126" s="141"/>
      <c r="CP126" s="141"/>
      <c r="CQ126" s="141"/>
      <c r="CR126" s="141"/>
      <c r="CS126" s="141"/>
      <c r="CT126" s="141"/>
      <c r="CU126" s="141"/>
      <c r="CV126" s="141"/>
      <c r="CW126" s="141"/>
      <c r="CX126" s="141"/>
      <c r="CY126" s="141"/>
      <c r="CZ126" s="141"/>
      <c r="DA126" s="141"/>
    </row>
    <row r="127" spans="1:105" x14ac:dyDescent="0.3">
      <c r="A127" s="60" t="s">
        <v>142</v>
      </c>
      <c r="B127" s="60" t="s">
        <v>143</v>
      </c>
      <c r="C127" s="60">
        <v>2212</v>
      </c>
      <c r="D127" s="61" t="s">
        <v>616</v>
      </c>
      <c r="E127" s="61" t="s">
        <v>617</v>
      </c>
      <c r="F127" s="60">
        <v>7</v>
      </c>
      <c r="G127" s="61" t="s">
        <v>618</v>
      </c>
      <c r="H127" s="89">
        <v>1968.758</v>
      </c>
      <c r="I127" s="192">
        <v>-24.6</v>
      </c>
      <c r="J127" s="89">
        <v>532.79999999999995</v>
      </c>
      <c r="K127" s="60">
        <v>5.9</v>
      </c>
      <c r="L127" s="60" t="s">
        <v>619</v>
      </c>
      <c r="M127" s="60" t="s">
        <v>342</v>
      </c>
      <c r="N127" s="60" t="s">
        <v>149</v>
      </c>
      <c r="O127" s="60" t="s">
        <v>150</v>
      </c>
      <c r="P127" s="60" t="s">
        <v>151</v>
      </c>
      <c r="Q127" s="183"/>
      <c r="R127" s="183"/>
      <c r="S127" s="183"/>
      <c r="T127" s="183"/>
      <c r="U127" s="183"/>
      <c r="V127" s="183"/>
      <c r="BA127" s="141"/>
      <c r="BB127" s="141"/>
      <c r="BC127" s="141"/>
      <c r="BD127" s="141"/>
      <c r="BE127" s="141"/>
      <c r="BF127" s="141"/>
      <c r="BG127" s="141"/>
      <c r="BH127" s="141"/>
      <c r="BI127" s="141"/>
      <c r="BJ127" s="141"/>
      <c r="BK127" s="141"/>
      <c r="BL127" s="141"/>
      <c r="BM127" s="141"/>
      <c r="BN127" s="141"/>
      <c r="BO127" s="141"/>
      <c r="BP127" s="141"/>
      <c r="BQ127" s="141"/>
      <c r="BR127" s="141"/>
      <c r="BS127" s="141"/>
      <c r="BT127" s="141"/>
      <c r="BU127" s="141"/>
      <c r="BV127" s="141"/>
      <c r="BW127" s="141"/>
      <c r="BX127" s="141"/>
      <c r="BY127" s="141"/>
      <c r="BZ127" s="141"/>
      <c r="CA127" s="141"/>
      <c r="CB127" s="141"/>
      <c r="CC127" s="141"/>
      <c r="CD127" s="141"/>
      <c r="CE127" s="141"/>
      <c r="CF127" s="141"/>
      <c r="CG127" s="141"/>
      <c r="CH127" s="141"/>
      <c r="CI127" s="141"/>
      <c r="CJ127" s="141"/>
      <c r="CK127" s="141"/>
      <c r="CL127" s="141"/>
      <c r="CM127" s="141"/>
      <c r="CN127" s="141"/>
      <c r="CO127" s="141"/>
      <c r="CP127" s="141"/>
      <c r="CQ127" s="141"/>
      <c r="CR127" s="141"/>
      <c r="CS127" s="141"/>
      <c r="CT127" s="141"/>
      <c r="CU127" s="141"/>
      <c r="CV127" s="141"/>
      <c r="CW127" s="141"/>
      <c r="CX127" s="141"/>
      <c r="CY127" s="141"/>
      <c r="CZ127" s="141"/>
      <c r="DA127" s="141"/>
    </row>
    <row r="128" spans="1:105" x14ac:dyDescent="0.3">
      <c r="A128" s="60" t="s">
        <v>142</v>
      </c>
      <c r="B128" s="60" t="s">
        <v>143</v>
      </c>
      <c r="C128" s="60">
        <v>2213</v>
      </c>
      <c r="D128" s="61" t="s">
        <v>620</v>
      </c>
      <c r="E128" s="61" t="s">
        <v>621</v>
      </c>
      <c r="F128" s="60">
        <v>7</v>
      </c>
      <c r="G128" s="61" t="s">
        <v>622</v>
      </c>
      <c r="H128" s="89">
        <v>1968.796</v>
      </c>
      <c r="I128" s="192">
        <v>-24.7</v>
      </c>
      <c r="J128" s="89">
        <v>537.70000000000005</v>
      </c>
      <c r="K128" s="60">
        <v>5.9</v>
      </c>
      <c r="L128" s="60" t="s">
        <v>623</v>
      </c>
      <c r="M128" s="60" t="s">
        <v>342</v>
      </c>
      <c r="N128" s="60" t="s">
        <v>160</v>
      </c>
      <c r="O128" s="60" t="s">
        <v>150</v>
      </c>
      <c r="P128" s="60" t="s">
        <v>151</v>
      </c>
      <c r="Q128" s="183"/>
      <c r="R128" s="183"/>
      <c r="S128" s="183"/>
      <c r="T128" s="183"/>
      <c r="BA128" s="141"/>
      <c r="BB128" s="141"/>
      <c r="BC128" s="141"/>
      <c r="BD128" s="141"/>
      <c r="BE128" s="141"/>
      <c r="BF128" s="141"/>
      <c r="BG128" s="141"/>
    </row>
    <row r="129" spans="1:59" x14ac:dyDescent="0.3">
      <c r="A129" s="60" t="s">
        <v>142</v>
      </c>
      <c r="B129" s="60" t="s">
        <v>143</v>
      </c>
      <c r="C129" s="60">
        <v>3470</v>
      </c>
      <c r="D129" s="61" t="s">
        <v>624</v>
      </c>
      <c r="E129" s="61" t="s">
        <v>625</v>
      </c>
      <c r="F129" s="60">
        <v>5</v>
      </c>
      <c r="G129" s="61" t="s">
        <v>626</v>
      </c>
      <c r="H129" s="89">
        <v>1968.837</v>
      </c>
      <c r="I129" s="192">
        <v>-25.3</v>
      </c>
      <c r="J129" s="89">
        <v>541.70000000000005</v>
      </c>
      <c r="K129" s="60">
        <v>6</v>
      </c>
      <c r="L129" s="60" t="s">
        <v>627</v>
      </c>
      <c r="M129" s="60" t="s">
        <v>356</v>
      </c>
      <c r="N129" s="60" t="s">
        <v>160</v>
      </c>
      <c r="O129" s="60" t="s">
        <v>150</v>
      </c>
      <c r="P129" s="60" t="s">
        <v>151</v>
      </c>
      <c r="Q129" s="183"/>
      <c r="R129" s="183"/>
      <c r="S129" s="183"/>
      <c r="T129" s="183"/>
      <c r="BA129" s="141"/>
      <c r="BB129" s="141"/>
      <c r="BC129" s="141"/>
      <c r="BD129" s="141"/>
      <c r="BE129" s="141"/>
      <c r="BF129" s="141"/>
      <c r="BG129" s="141"/>
    </row>
    <row r="130" spans="1:59" x14ac:dyDescent="0.3">
      <c r="A130" s="60" t="s">
        <v>142</v>
      </c>
      <c r="B130" s="60" t="s">
        <v>143</v>
      </c>
      <c r="C130" s="60">
        <v>2214</v>
      </c>
      <c r="D130" s="61" t="s">
        <v>625</v>
      </c>
      <c r="E130" s="61" t="s">
        <v>628</v>
      </c>
      <c r="F130" s="60">
        <v>7</v>
      </c>
      <c r="G130" s="61" t="s">
        <v>629</v>
      </c>
      <c r="H130" s="89">
        <v>1968.854</v>
      </c>
      <c r="I130" s="192">
        <v>-26.9</v>
      </c>
      <c r="J130" s="89">
        <v>541.20000000000005</v>
      </c>
      <c r="K130" s="60">
        <v>5.9</v>
      </c>
      <c r="L130" s="60" t="s">
        <v>630</v>
      </c>
      <c r="M130" s="60" t="s">
        <v>342</v>
      </c>
      <c r="N130" s="60" t="s">
        <v>149</v>
      </c>
      <c r="O130" s="60" t="s">
        <v>150</v>
      </c>
      <c r="P130" s="60" t="s">
        <v>151</v>
      </c>
      <c r="Q130" s="183"/>
      <c r="R130" s="183"/>
      <c r="S130" s="183"/>
      <c r="T130" s="183"/>
      <c r="BA130" s="141"/>
      <c r="BB130" s="141"/>
      <c r="BC130" s="141"/>
      <c r="BD130" s="141"/>
      <c r="BE130" s="141"/>
      <c r="BF130" s="141"/>
      <c r="BG130" s="141"/>
    </row>
    <row r="131" spans="1:59" x14ac:dyDescent="0.3">
      <c r="A131" s="60" t="s">
        <v>142</v>
      </c>
      <c r="B131" s="60" t="s">
        <v>143</v>
      </c>
      <c r="C131" s="60">
        <v>2215</v>
      </c>
      <c r="D131" s="61" t="s">
        <v>631</v>
      </c>
      <c r="E131" s="61" t="s">
        <v>632</v>
      </c>
      <c r="F131" s="60">
        <v>7</v>
      </c>
      <c r="G131" s="61" t="s">
        <v>633</v>
      </c>
      <c r="H131" s="89">
        <v>1968.93</v>
      </c>
      <c r="I131" s="192">
        <v>-23.8</v>
      </c>
      <c r="J131" s="89">
        <v>539.6</v>
      </c>
      <c r="K131" s="60">
        <v>5.9</v>
      </c>
      <c r="L131" s="60" t="s">
        <v>634</v>
      </c>
      <c r="M131" s="60" t="s">
        <v>342</v>
      </c>
      <c r="N131" s="60" t="s">
        <v>149</v>
      </c>
      <c r="O131" s="60" t="s">
        <v>150</v>
      </c>
      <c r="P131" s="60" t="s">
        <v>151</v>
      </c>
      <c r="Q131" s="182">
        <f>AVERAGE(J130:J132)</f>
        <v>539.9666666666667</v>
      </c>
      <c r="R131" s="181" t="s">
        <v>2964</v>
      </c>
      <c r="S131" s="181"/>
      <c r="BA131" s="141"/>
      <c r="BB131" s="141"/>
      <c r="BC131" s="141"/>
      <c r="BD131" s="141"/>
      <c r="BE131" s="141"/>
      <c r="BF131" s="141"/>
      <c r="BG131" s="141"/>
    </row>
    <row r="132" spans="1:59" x14ac:dyDescent="0.3">
      <c r="A132" s="60" t="s">
        <v>142</v>
      </c>
      <c r="B132" s="60" t="s">
        <v>143</v>
      </c>
      <c r="C132" s="60">
        <v>2217</v>
      </c>
      <c r="D132" s="61" t="s">
        <v>635</v>
      </c>
      <c r="E132" s="61" t="s">
        <v>636</v>
      </c>
      <c r="F132" s="60">
        <v>7</v>
      </c>
      <c r="G132" s="61" t="s">
        <v>637</v>
      </c>
      <c r="H132" s="89">
        <v>1969.0260000000001</v>
      </c>
      <c r="I132" s="192">
        <v>-24.3</v>
      </c>
      <c r="J132" s="89">
        <v>539.1</v>
      </c>
      <c r="K132" s="60">
        <v>5.9</v>
      </c>
      <c r="L132" s="60" t="s">
        <v>638</v>
      </c>
      <c r="M132" s="60" t="s">
        <v>342</v>
      </c>
      <c r="N132" s="60" t="s">
        <v>149</v>
      </c>
      <c r="O132" s="60" t="s">
        <v>150</v>
      </c>
      <c r="P132" s="60" t="s">
        <v>151</v>
      </c>
      <c r="BA132" s="141"/>
      <c r="BB132" s="141"/>
      <c r="BC132" s="141"/>
      <c r="BD132" s="141"/>
      <c r="BE132" s="141"/>
      <c r="BF132" s="141"/>
      <c r="BG132" s="141"/>
    </row>
    <row r="133" spans="1:59" x14ac:dyDescent="0.3">
      <c r="A133" s="60" t="s">
        <v>142</v>
      </c>
      <c r="B133" s="60" t="s">
        <v>143</v>
      </c>
      <c r="C133" s="60">
        <v>2216</v>
      </c>
      <c r="D133" s="61" t="s">
        <v>639</v>
      </c>
      <c r="E133" s="61" t="s">
        <v>640</v>
      </c>
      <c r="F133" s="60">
        <v>8</v>
      </c>
      <c r="G133" s="61" t="s">
        <v>641</v>
      </c>
      <c r="H133" s="191">
        <v>1969.1030000000001</v>
      </c>
      <c r="I133" s="195">
        <v>-23.1</v>
      </c>
      <c r="J133" s="191">
        <v>537.70000000000005</v>
      </c>
      <c r="K133" s="60">
        <v>5.9</v>
      </c>
      <c r="L133" s="60" t="s">
        <v>623</v>
      </c>
      <c r="M133" s="60" t="s">
        <v>342</v>
      </c>
      <c r="N133" s="60" t="s">
        <v>149</v>
      </c>
      <c r="O133" s="60" t="s">
        <v>150</v>
      </c>
      <c r="P133" s="60" t="s">
        <v>151</v>
      </c>
      <c r="BA133" s="141"/>
      <c r="BB133" s="141"/>
      <c r="BC133" s="141"/>
      <c r="BD133" s="141"/>
      <c r="BE133" s="141"/>
      <c r="BF133" s="141"/>
      <c r="BG133" s="141"/>
    </row>
    <row r="134" spans="1:59" x14ac:dyDescent="0.3">
      <c r="A134" s="60" t="s">
        <v>142</v>
      </c>
      <c r="B134" s="60" t="s">
        <v>143</v>
      </c>
      <c r="C134" s="60">
        <v>2218</v>
      </c>
      <c r="D134" s="61" t="s">
        <v>642</v>
      </c>
      <c r="E134" s="61" t="s">
        <v>643</v>
      </c>
      <c r="F134" s="60">
        <v>9</v>
      </c>
      <c r="G134" s="61" t="s">
        <v>644</v>
      </c>
      <c r="H134" s="62">
        <v>1969.182</v>
      </c>
      <c r="I134" s="60">
        <v>-23.3</v>
      </c>
      <c r="J134" s="62">
        <v>550.4</v>
      </c>
      <c r="K134" s="60">
        <v>6</v>
      </c>
      <c r="L134" s="60" t="s">
        <v>645</v>
      </c>
      <c r="M134" s="60" t="s">
        <v>356</v>
      </c>
      <c r="N134" s="60" t="s">
        <v>149</v>
      </c>
      <c r="O134" s="60" t="s">
        <v>150</v>
      </c>
      <c r="P134" s="60" t="s">
        <v>151</v>
      </c>
      <c r="BA134" s="141"/>
      <c r="BB134" s="141"/>
      <c r="BC134" s="141"/>
      <c r="BD134" s="141"/>
      <c r="BE134" s="141"/>
      <c r="BF134" s="141"/>
      <c r="BG134" s="141"/>
    </row>
    <row r="135" spans="1:59" x14ac:dyDescent="0.3">
      <c r="A135" s="60" t="s">
        <v>142</v>
      </c>
      <c r="B135" s="60" t="s">
        <v>143</v>
      </c>
      <c r="C135" s="60">
        <v>2222</v>
      </c>
      <c r="D135" s="61" t="s">
        <v>646</v>
      </c>
      <c r="E135" s="61" t="s">
        <v>647</v>
      </c>
      <c r="F135" s="60">
        <v>7</v>
      </c>
      <c r="G135" s="61" t="s">
        <v>648</v>
      </c>
      <c r="H135" s="62">
        <v>1969.2809999999999</v>
      </c>
      <c r="I135" s="60">
        <v>-23.4</v>
      </c>
      <c r="J135" s="62">
        <v>545.4</v>
      </c>
      <c r="K135" s="60">
        <v>6</v>
      </c>
      <c r="L135" s="60" t="s">
        <v>649</v>
      </c>
      <c r="M135" s="60" t="s">
        <v>356</v>
      </c>
      <c r="N135" s="60" t="s">
        <v>149</v>
      </c>
      <c r="O135" s="60" t="s">
        <v>150</v>
      </c>
      <c r="P135" s="60" t="s">
        <v>151</v>
      </c>
      <c r="BA135" s="141"/>
      <c r="BB135" s="141"/>
      <c r="BC135" s="141"/>
      <c r="BD135" s="141"/>
      <c r="BE135" s="141"/>
      <c r="BF135" s="141"/>
      <c r="BG135" s="141"/>
    </row>
    <row r="136" spans="1:59" x14ac:dyDescent="0.3">
      <c r="A136" s="60" t="s">
        <v>142</v>
      </c>
      <c r="B136" s="60" t="s">
        <v>143</v>
      </c>
      <c r="C136" s="60">
        <v>2220</v>
      </c>
      <c r="D136" s="61" t="s">
        <v>650</v>
      </c>
      <c r="E136" s="60" t="s">
        <v>153</v>
      </c>
      <c r="F136" s="60">
        <v>-999</v>
      </c>
      <c r="G136" s="61" t="s">
        <v>650</v>
      </c>
      <c r="H136" s="62">
        <v>1969.3330000000001</v>
      </c>
      <c r="I136" s="60">
        <v>-23.1</v>
      </c>
      <c r="J136" s="62">
        <v>530.29999999999995</v>
      </c>
      <c r="K136" s="60">
        <v>6.1</v>
      </c>
      <c r="L136" s="60" t="s">
        <v>651</v>
      </c>
      <c r="M136" s="60" t="s">
        <v>528</v>
      </c>
      <c r="N136" s="60" t="s">
        <v>160</v>
      </c>
      <c r="O136" s="60" t="s">
        <v>150</v>
      </c>
      <c r="P136" s="60" t="s">
        <v>151</v>
      </c>
      <c r="BA136" s="141"/>
      <c r="BB136" s="141"/>
      <c r="BC136" s="141"/>
      <c r="BD136" s="141"/>
      <c r="BE136" s="141"/>
      <c r="BF136" s="141"/>
      <c r="BG136" s="141"/>
    </row>
    <row r="137" spans="1:59" x14ac:dyDescent="0.3">
      <c r="A137" s="60" t="s">
        <v>142</v>
      </c>
      <c r="B137" s="60" t="s">
        <v>143</v>
      </c>
      <c r="C137" s="60">
        <v>2221</v>
      </c>
      <c r="D137" s="61" t="s">
        <v>652</v>
      </c>
      <c r="E137" s="60" t="s">
        <v>153</v>
      </c>
      <c r="F137" s="60">
        <v>-999</v>
      </c>
      <c r="G137" s="61" t="s">
        <v>652</v>
      </c>
      <c r="H137" s="62">
        <v>1969.3520000000001</v>
      </c>
      <c r="I137" s="60">
        <v>-22.8</v>
      </c>
      <c r="J137" s="62">
        <v>539.5</v>
      </c>
      <c r="K137" s="60">
        <v>6.1</v>
      </c>
      <c r="L137" s="60" t="s">
        <v>634</v>
      </c>
      <c r="M137" s="60" t="s">
        <v>528</v>
      </c>
      <c r="N137" s="60" t="s">
        <v>160</v>
      </c>
      <c r="O137" s="60" t="s">
        <v>150</v>
      </c>
      <c r="P137" s="60" t="s">
        <v>151</v>
      </c>
      <c r="BA137" s="141"/>
      <c r="BB137" s="141"/>
      <c r="BC137" s="141"/>
      <c r="BD137" s="141"/>
      <c r="BE137" s="141"/>
      <c r="BF137" s="141"/>
      <c r="BG137" s="141"/>
    </row>
    <row r="138" spans="1:59" x14ac:dyDescent="0.3">
      <c r="A138" s="60" t="s">
        <v>142</v>
      </c>
      <c r="B138" s="60" t="s">
        <v>143</v>
      </c>
      <c r="C138" s="60">
        <v>2223</v>
      </c>
      <c r="D138" s="61" t="s">
        <v>653</v>
      </c>
      <c r="E138" s="61" t="s">
        <v>654</v>
      </c>
      <c r="F138" s="60">
        <v>7</v>
      </c>
      <c r="G138" s="61" t="s">
        <v>655</v>
      </c>
      <c r="H138" s="62">
        <v>1969.432</v>
      </c>
      <c r="I138" s="60">
        <v>-23.4</v>
      </c>
      <c r="J138" s="62">
        <v>525.1</v>
      </c>
      <c r="K138" s="60">
        <v>6.5</v>
      </c>
      <c r="L138" s="60" t="s">
        <v>656</v>
      </c>
      <c r="M138" s="60" t="s">
        <v>455</v>
      </c>
      <c r="N138" s="60" t="s">
        <v>160</v>
      </c>
      <c r="O138" s="60" t="s">
        <v>150</v>
      </c>
      <c r="P138" s="60" t="s">
        <v>151</v>
      </c>
      <c r="BA138" s="141"/>
      <c r="BB138" s="141"/>
      <c r="BC138" s="141"/>
      <c r="BD138" s="141"/>
      <c r="BE138" s="141"/>
      <c r="BF138" s="141"/>
      <c r="BG138" s="141"/>
    </row>
    <row r="139" spans="1:59" x14ac:dyDescent="0.3">
      <c r="A139" s="60" t="s">
        <v>142</v>
      </c>
      <c r="B139" s="60" t="s">
        <v>143</v>
      </c>
      <c r="C139" s="60">
        <v>2219</v>
      </c>
      <c r="D139" s="61" t="s">
        <v>657</v>
      </c>
      <c r="E139" s="61" t="s">
        <v>658</v>
      </c>
      <c r="F139" s="60">
        <v>7</v>
      </c>
      <c r="G139" s="61" t="s">
        <v>659</v>
      </c>
      <c r="H139" s="62">
        <v>1969.5250000000001</v>
      </c>
      <c r="I139" s="60">
        <v>-23.1</v>
      </c>
      <c r="J139" s="62">
        <v>526.20000000000005</v>
      </c>
      <c r="K139" s="60">
        <v>5.9</v>
      </c>
      <c r="L139" s="60" t="s">
        <v>660</v>
      </c>
      <c r="M139" s="60" t="s">
        <v>342</v>
      </c>
      <c r="N139" s="60" t="s">
        <v>160</v>
      </c>
      <c r="O139" s="60" t="s">
        <v>150</v>
      </c>
      <c r="P139" s="60" t="s">
        <v>151</v>
      </c>
      <c r="BA139" s="141"/>
      <c r="BB139" s="141"/>
      <c r="BC139" s="141"/>
      <c r="BD139" s="141"/>
      <c r="BE139" s="141"/>
      <c r="BF139" s="141"/>
      <c r="BG139" s="141"/>
    </row>
    <row r="140" spans="1:59" x14ac:dyDescent="0.3">
      <c r="A140" s="60" t="s">
        <v>142</v>
      </c>
      <c r="B140" s="60" t="s">
        <v>143</v>
      </c>
      <c r="C140" s="60">
        <v>2224</v>
      </c>
      <c r="D140" s="61" t="s">
        <v>661</v>
      </c>
      <c r="E140" s="61" t="s">
        <v>662</v>
      </c>
      <c r="F140" s="60">
        <v>7</v>
      </c>
      <c r="G140" s="61" t="s">
        <v>663</v>
      </c>
      <c r="H140" s="62">
        <v>1969.604</v>
      </c>
      <c r="I140" s="60">
        <v>-22.9</v>
      </c>
      <c r="J140" s="62">
        <v>522.70000000000005</v>
      </c>
      <c r="K140" s="60">
        <v>5.9</v>
      </c>
      <c r="L140" s="60" t="s">
        <v>664</v>
      </c>
      <c r="M140" s="60" t="s">
        <v>342</v>
      </c>
      <c r="N140" s="60" t="s">
        <v>160</v>
      </c>
      <c r="O140" s="60" t="s">
        <v>150</v>
      </c>
      <c r="P140" s="60" t="s">
        <v>151</v>
      </c>
      <c r="BA140" s="141"/>
      <c r="BB140" s="141"/>
      <c r="BC140" s="141"/>
      <c r="BD140" s="141"/>
      <c r="BE140" s="141"/>
      <c r="BF140" s="141"/>
      <c r="BG140" s="141"/>
    </row>
    <row r="141" spans="1:59" x14ac:dyDescent="0.3">
      <c r="A141" s="60" t="s">
        <v>142</v>
      </c>
      <c r="B141" s="60" t="s">
        <v>143</v>
      </c>
      <c r="C141" s="60">
        <v>2225</v>
      </c>
      <c r="D141" s="61" t="s">
        <v>665</v>
      </c>
      <c r="E141" s="60" t="s">
        <v>153</v>
      </c>
      <c r="F141" s="60">
        <v>-999</v>
      </c>
      <c r="G141" s="61" t="s">
        <v>665</v>
      </c>
      <c r="H141" s="62">
        <v>1969.6780000000001</v>
      </c>
      <c r="I141" s="60">
        <v>-23.5</v>
      </c>
      <c r="J141" s="62">
        <v>545</v>
      </c>
      <c r="K141" s="60">
        <v>6</v>
      </c>
      <c r="L141" s="60" t="s">
        <v>666</v>
      </c>
      <c r="M141" s="60" t="s">
        <v>356</v>
      </c>
      <c r="N141" s="60" t="s">
        <v>160</v>
      </c>
      <c r="O141" s="60" t="s">
        <v>150</v>
      </c>
      <c r="P141" s="60" t="s">
        <v>151</v>
      </c>
      <c r="BA141" s="141"/>
      <c r="BB141" s="141"/>
      <c r="BC141" s="141"/>
      <c r="BD141" s="141"/>
      <c r="BE141" s="141"/>
      <c r="BF141" s="141"/>
      <c r="BG141" s="141"/>
    </row>
    <row r="142" spans="1:59" x14ac:dyDescent="0.3">
      <c r="A142" s="60" t="s">
        <v>142</v>
      </c>
      <c r="B142" s="60" t="s">
        <v>143</v>
      </c>
      <c r="C142" s="60">
        <v>2226</v>
      </c>
      <c r="D142" s="61" t="s">
        <v>667</v>
      </c>
      <c r="E142" s="60" t="s">
        <v>153</v>
      </c>
      <c r="F142" s="60">
        <v>-999</v>
      </c>
      <c r="G142" s="61" t="s">
        <v>667</v>
      </c>
      <c r="H142" s="62">
        <v>1969.7739999999999</v>
      </c>
      <c r="I142" s="60">
        <v>-25.2</v>
      </c>
      <c r="J142" s="62">
        <v>531.20000000000005</v>
      </c>
      <c r="K142" s="60">
        <v>5.9</v>
      </c>
      <c r="L142" s="60" t="s">
        <v>668</v>
      </c>
      <c r="M142" s="60" t="s">
        <v>342</v>
      </c>
      <c r="N142" s="60" t="s">
        <v>149</v>
      </c>
      <c r="O142" s="60" t="s">
        <v>150</v>
      </c>
      <c r="P142" s="60" t="s">
        <v>151</v>
      </c>
      <c r="BA142" s="141"/>
      <c r="BB142" s="141"/>
      <c r="BC142" s="141"/>
      <c r="BD142" s="141"/>
      <c r="BE142" s="141"/>
      <c r="BF142" s="141"/>
      <c r="BG142" s="141"/>
    </row>
    <row r="143" spans="1:59" x14ac:dyDescent="0.3">
      <c r="A143" s="60" t="s">
        <v>142</v>
      </c>
      <c r="B143" s="60" t="s">
        <v>143</v>
      </c>
      <c r="C143" s="60">
        <v>2228</v>
      </c>
      <c r="D143" s="61" t="s">
        <v>669</v>
      </c>
      <c r="E143" s="60" t="s">
        <v>153</v>
      </c>
      <c r="F143" s="60">
        <v>-999</v>
      </c>
      <c r="G143" s="61" t="s">
        <v>669</v>
      </c>
      <c r="H143" s="62">
        <v>1969.9269999999999</v>
      </c>
      <c r="I143" s="60">
        <v>-22.5</v>
      </c>
      <c r="J143" s="62">
        <v>510.2</v>
      </c>
      <c r="K143" s="60">
        <v>5.8</v>
      </c>
      <c r="L143" s="60" t="s">
        <v>670</v>
      </c>
      <c r="M143" s="60" t="s">
        <v>165</v>
      </c>
      <c r="N143" s="60" t="s">
        <v>149</v>
      </c>
      <c r="O143" s="60" t="s">
        <v>150</v>
      </c>
      <c r="P143" s="60" t="s">
        <v>151</v>
      </c>
      <c r="BA143" s="141"/>
      <c r="BB143" s="141"/>
      <c r="BC143" s="141"/>
      <c r="BD143" s="141"/>
      <c r="BE143" s="141"/>
      <c r="BF143" s="141"/>
      <c r="BG143" s="141"/>
    </row>
    <row r="144" spans="1:59" x14ac:dyDescent="0.3">
      <c r="A144" s="60" t="s">
        <v>142</v>
      </c>
      <c r="B144" s="60" t="s">
        <v>143</v>
      </c>
      <c r="C144" s="60">
        <v>2229</v>
      </c>
      <c r="D144" s="61" t="s">
        <v>671</v>
      </c>
      <c r="E144" s="61" t="s">
        <v>672</v>
      </c>
      <c r="F144" s="60">
        <v>7</v>
      </c>
      <c r="G144" s="61" t="s">
        <v>673</v>
      </c>
      <c r="H144" s="62">
        <v>1970.0229999999999</v>
      </c>
      <c r="I144" s="60">
        <v>-22.5</v>
      </c>
      <c r="J144" s="62">
        <v>510.2</v>
      </c>
      <c r="K144" s="60">
        <v>5.8</v>
      </c>
      <c r="L144" s="60" t="s">
        <v>670</v>
      </c>
      <c r="M144" s="60" t="s">
        <v>165</v>
      </c>
      <c r="N144" s="60" t="s">
        <v>149</v>
      </c>
      <c r="O144" s="60" t="s">
        <v>150</v>
      </c>
      <c r="P144" s="60" t="s">
        <v>151</v>
      </c>
      <c r="BA144" s="141"/>
      <c r="BB144" s="141"/>
      <c r="BC144" s="141"/>
      <c r="BD144" s="141"/>
      <c r="BE144" s="141"/>
      <c r="BF144" s="141"/>
      <c r="BG144" s="141"/>
    </row>
    <row r="145" spans="1:59" x14ac:dyDescent="0.3">
      <c r="A145" s="60" t="s">
        <v>142</v>
      </c>
      <c r="B145" s="60" t="s">
        <v>143</v>
      </c>
      <c r="C145" s="60">
        <v>2230</v>
      </c>
      <c r="D145" s="61" t="s">
        <v>674</v>
      </c>
      <c r="E145" s="60" t="s">
        <v>153</v>
      </c>
      <c r="F145" s="60">
        <v>-999</v>
      </c>
      <c r="G145" s="61" t="s">
        <v>674</v>
      </c>
      <c r="H145" s="62">
        <v>1970.1769999999999</v>
      </c>
      <c r="I145" s="60">
        <v>-22.5</v>
      </c>
      <c r="J145" s="62">
        <v>535.29999999999995</v>
      </c>
      <c r="K145" s="60">
        <v>5.9</v>
      </c>
      <c r="L145" s="60" t="s">
        <v>612</v>
      </c>
      <c r="M145" s="60" t="s">
        <v>342</v>
      </c>
      <c r="N145" s="60" t="s">
        <v>149</v>
      </c>
      <c r="O145" s="60" t="s">
        <v>150</v>
      </c>
      <c r="P145" s="60" t="s">
        <v>151</v>
      </c>
      <c r="BA145" s="141"/>
      <c r="BB145" s="141"/>
      <c r="BC145" s="141"/>
      <c r="BD145" s="141"/>
      <c r="BE145" s="141"/>
      <c r="BF145" s="141"/>
      <c r="BG145" s="141"/>
    </row>
    <row r="146" spans="1:59" x14ac:dyDescent="0.3">
      <c r="A146" s="60" t="s">
        <v>142</v>
      </c>
      <c r="B146" s="60" t="s">
        <v>143</v>
      </c>
      <c r="C146" s="60">
        <v>2232</v>
      </c>
      <c r="D146" s="61" t="s">
        <v>675</v>
      </c>
      <c r="E146" s="61" t="s">
        <v>676</v>
      </c>
      <c r="F146" s="60">
        <v>7</v>
      </c>
      <c r="G146" s="61" t="s">
        <v>677</v>
      </c>
      <c r="H146" s="62">
        <v>1970.2729999999999</v>
      </c>
      <c r="I146" s="60">
        <v>-22.1</v>
      </c>
      <c r="J146" s="62">
        <v>520.4</v>
      </c>
      <c r="K146" s="60">
        <v>5.9</v>
      </c>
      <c r="L146" s="60" t="s">
        <v>678</v>
      </c>
      <c r="M146" s="60" t="s">
        <v>342</v>
      </c>
      <c r="N146" s="60" t="s">
        <v>149</v>
      </c>
      <c r="O146" s="60" t="s">
        <v>150</v>
      </c>
      <c r="P146" s="60" t="s">
        <v>151</v>
      </c>
      <c r="BA146" s="141"/>
      <c r="BB146" s="141"/>
      <c r="BC146" s="141"/>
      <c r="BD146" s="141"/>
      <c r="BE146" s="141"/>
      <c r="BF146" s="141"/>
      <c r="BG146" s="141"/>
    </row>
    <row r="147" spans="1:59" x14ac:dyDescent="0.3">
      <c r="A147" s="60" t="s">
        <v>142</v>
      </c>
      <c r="B147" s="60" t="s">
        <v>143</v>
      </c>
      <c r="C147" s="60">
        <v>2231</v>
      </c>
      <c r="D147" s="61" t="s">
        <v>679</v>
      </c>
      <c r="E147" s="61" t="s">
        <v>680</v>
      </c>
      <c r="F147" s="60">
        <v>7</v>
      </c>
      <c r="G147" s="61" t="s">
        <v>681</v>
      </c>
      <c r="H147" s="62">
        <v>1970.3520000000001</v>
      </c>
      <c r="I147" s="60">
        <v>-22.4</v>
      </c>
      <c r="J147" s="62">
        <v>513.5</v>
      </c>
      <c r="K147" s="60">
        <v>5.8</v>
      </c>
      <c r="L147" s="60" t="s">
        <v>682</v>
      </c>
      <c r="M147" s="60" t="s">
        <v>165</v>
      </c>
      <c r="N147" s="60" t="s">
        <v>149</v>
      </c>
      <c r="O147" s="60" t="s">
        <v>150</v>
      </c>
      <c r="P147" s="60" t="s">
        <v>151</v>
      </c>
      <c r="BA147" s="141"/>
      <c r="BB147" s="141"/>
      <c r="BC147" s="141"/>
      <c r="BD147" s="141"/>
      <c r="BE147" s="141"/>
      <c r="BF147" s="141"/>
      <c r="BG147" s="141"/>
    </row>
    <row r="148" spans="1:59" x14ac:dyDescent="0.3">
      <c r="A148" s="60" t="s">
        <v>142</v>
      </c>
      <c r="B148" s="60" t="s">
        <v>143</v>
      </c>
      <c r="C148" s="60">
        <v>2233</v>
      </c>
      <c r="D148" s="61" t="s">
        <v>683</v>
      </c>
      <c r="E148" s="60" t="s">
        <v>153</v>
      </c>
      <c r="F148" s="60">
        <v>-999</v>
      </c>
      <c r="G148" s="61" t="s">
        <v>683</v>
      </c>
      <c r="H148" s="62">
        <v>1970.4290000000001</v>
      </c>
      <c r="I148" s="60">
        <v>-23.2</v>
      </c>
      <c r="J148" s="62">
        <v>516.1</v>
      </c>
      <c r="K148" s="60">
        <v>5.9</v>
      </c>
      <c r="L148" s="60" t="s">
        <v>684</v>
      </c>
      <c r="M148" s="60" t="s">
        <v>342</v>
      </c>
      <c r="N148" s="60" t="s">
        <v>160</v>
      </c>
      <c r="O148" s="60" t="s">
        <v>150</v>
      </c>
      <c r="P148" s="60" t="s">
        <v>151</v>
      </c>
      <c r="BA148" s="141"/>
      <c r="BB148" s="141"/>
      <c r="BC148" s="141"/>
      <c r="BD148" s="141"/>
      <c r="BE148" s="141"/>
      <c r="BF148" s="141"/>
      <c r="BG148" s="141"/>
    </row>
    <row r="149" spans="1:59" x14ac:dyDescent="0.3">
      <c r="A149" s="60" t="s">
        <v>142</v>
      </c>
      <c r="B149" s="60" t="s">
        <v>143</v>
      </c>
      <c r="C149" s="60">
        <v>2234</v>
      </c>
      <c r="D149" s="61" t="s">
        <v>685</v>
      </c>
      <c r="E149" s="60" t="s">
        <v>153</v>
      </c>
      <c r="F149" s="60">
        <v>-999</v>
      </c>
      <c r="G149" s="61" t="s">
        <v>685</v>
      </c>
      <c r="H149" s="62">
        <v>1970.5219999999999</v>
      </c>
      <c r="I149" s="60">
        <v>-23.8</v>
      </c>
      <c r="J149" s="62">
        <v>506</v>
      </c>
      <c r="K149" s="60">
        <v>5.8</v>
      </c>
      <c r="L149" s="60" t="s">
        <v>686</v>
      </c>
      <c r="M149" s="60" t="s">
        <v>165</v>
      </c>
      <c r="N149" s="60" t="s">
        <v>160</v>
      </c>
      <c r="O149" s="60" t="s">
        <v>150</v>
      </c>
      <c r="P149" s="60" t="s">
        <v>151</v>
      </c>
      <c r="BA149" s="141"/>
      <c r="BB149" s="141"/>
      <c r="BC149" s="141"/>
      <c r="BD149" s="141"/>
      <c r="BE149" s="141"/>
      <c r="BF149" s="141"/>
      <c r="BG149" s="141"/>
    </row>
    <row r="150" spans="1:59" x14ac:dyDescent="0.3">
      <c r="A150" s="60" t="s">
        <v>142</v>
      </c>
      <c r="B150" s="60" t="s">
        <v>143</v>
      </c>
      <c r="C150" s="60">
        <v>2235</v>
      </c>
      <c r="D150" s="61" t="s">
        <v>687</v>
      </c>
      <c r="E150" s="61" t="s">
        <v>688</v>
      </c>
      <c r="F150" s="60">
        <v>7</v>
      </c>
      <c r="G150" s="61" t="s">
        <v>689</v>
      </c>
      <c r="H150" s="62">
        <v>1970.5989999999999</v>
      </c>
      <c r="I150" s="60">
        <v>-23.6</v>
      </c>
      <c r="J150" s="62">
        <v>497.5</v>
      </c>
      <c r="K150" s="60">
        <v>5.2</v>
      </c>
      <c r="L150" s="60" t="s">
        <v>690</v>
      </c>
      <c r="M150" s="60" t="s">
        <v>261</v>
      </c>
      <c r="N150" s="60" t="s">
        <v>160</v>
      </c>
      <c r="O150" s="60" t="s">
        <v>150</v>
      </c>
      <c r="P150" s="60" t="s">
        <v>151</v>
      </c>
      <c r="BA150" s="141"/>
      <c r="BB150" s="141"/>
      <c r="BC150" s="141"/>
      <c r="BD150" s="141"/>
      <c r="BE150" s="141"/>
      <c r="BF150" s="141"/>
      <c r="BG150" s="141"/>
    </row>
    <row r="151" spans="1:59" x14ac:dyDescent="0.3">
      <c r="A151" s="60" t="s">
        <v>142</v>
      </c>
      <c r="B151" s="60" t="s">
        <v>143</v>
      </c>
      <c r="C151" s="60">
        <v>2236</v>
      </c>
      <c r="D151" s="61" t="s">
        <v>691</v>
      </c>
      <c r="E151" s="61" t="s">
        <v>692</v>
      </c>
      <c r="F151" s="60">
        <v>7</v>
      </c>
      <c r="G151" s="61" t="s">
        <v>693</v>
      </c>
      <c r="H151" s="62">
        <v>1970.6949999999999</v>
      </c>
      <c r="I151" s="60">
        <v>-24.5</v>
      </c>
      <c r="J151" s="62">
        <v>508</v>
      </c>
      <c r="K151" s="60">
        <v>5.8</v>
      </c>
      <c r="L151" s="60" t="s">
        <v>694</v>
      </c>
      <c r="M151" s="60" t="s">
        <v>165</v>
      </c>
      <c r="N151" s="60" t="s">
        <v>149</v>
      </c>
      <c r="O151" s="60" t="s">
        <v>150</v>
      </c>
      <c r="P151" s="60" t="s">
        <v>151</v>
      </c>
      <c r="BA151" s="141"/>
      <c r="BB151" s="141"/>
      <c r="BC151" s="141"/>
      <c r="BD151" s="141"/>
      <c r="BE151" s="141"/>
      <c r="BF151" s="141"/>
      <c r="BG151" s="141"/>
    </row>
    <row r="152" spans="1:59" x14ac:dyDescent="0.3">
      <c r="A152" s="60" t="s">
        <v>142</v>
      </c>
      <c r="B152" s="60" t="s">
        <v>143</v>
      </c>
      <c r="C152" s="60">
        <v>2237</v>
      </c>
      <c r="D152" s="61" t="s">
        <v>695</v>
      </c>
      <c r="E152" s="61" t="s">
        <v>696</v>
      </c>
      <c r="F152" s="60">
        <v>7</v>
      </c>
      <c r="G152" s="61" t="s">
        <v>697</v>
      </c>
      <c r="H152" s="62">
        <v>1970.7739999999999</v>
      </c>
      <c r="I152" s="60">
        <v>-24.3</v>
      </c>
      <c r="J152" s="62">
        <v>498.6</v>
      </c>
      <c r="K152" s="60">
        <v>5.8</v>
      </c>
      <c r="L152" s="60" t="s">
        <v>698</v>
      </c>
      <c r="M152" s="60" t="s">
        <v>165</v>
      </c>
      <c r="N152" s="60" t="s">
        <v>149</v>
      </c>
      <c r="O152" s="60" t="s">
        <v>150</v>
      </c>
      <c r="P152" s="60" t="s">
        <v>151</v>
      </c>
      <c r="BA152" s="141"/>
      <c r="BB152" s="141"/>
      <c r="BC152" s="141"/>
      <c r="BD152" s="141"/>
      <c r="BE152" s="141"/>
      <c r="BF152" s="141"/>
      <c r="BG152" s="141"/>
    </row>
    <row r="153" spans="1:59" x14ac:dyDescent="0.3">
      <c r="A153" s="60" t="s">
        <v>142</v>
      </c>
      <c r="B153" s="60" t="s">
        <v>143</v>
      </c>
      <c r="C153" s="60">
        <v>2238</v>
      </c>
      <c r="D153" s="61" t="s">
        <v>699</v>
      </c>
      <c r="E153" s="61" t="s">
        <v>700</v>
      </c>
      <c r="F153" s="60">
        <v>7</v>
      </c>
      <c r="G153" s="61" t="s">
        <v>701</v>
      </c>
      <c r="H153" s="62">
        <v>1970.848</v>
      </c>
      <c r="I153" s="60">
        <v>-23.3</v>
      </c>
      <c r="J153" s="62">
        <v>497.5</v>
      </c>
      <c r="K153" s="60">
        <v>6</v>
      </c>
      <c r="L153" s="60" t="s">
        <v>702</v>
      </c>
      <c r="M153" s="60" t="s">
        <v>356</v>
      </c>
      <c r="N153" s="60" t="s">
        <v>160</v>
      </c>
      <c r="O153" s="60" t="s">
        <v>150</v>
      </c>
      <c r="P153" s="60" t="s">
        <v>151</v>
      </c>
      <c r="BA153" s="141"/>
      <c r="BB153" s="141"/>
      <c r="BC153" s="141"/>
      <c r="BD153" s="141"/>
      <c r="BE153" s="141"/>
      <c r="BF153" s="141"/>
      <c r="BG153" s="141"/>
    </row>
    <row r="154" spans="1:59" x14ac:dyDescent="0.3">
      <c r="A154" s="60" t="s">
        <v>142</v>
      </c>
      <c r="B154" s="60" t="s">
        <v>143</v>
      </c>
      <c r="C154" s="60">
        <v>2239</v>
      </c>
      <c r="D154" s="61" t="s">
        <v>703</v>
      </c>
      <c r="E154" s="61" t="s">
        <v>704</v>
      </c>
      <c r="F154" s="60">
        <v>30</v>
      </c>
      <c r="G154" s="61" t="s">
        <v>705</v>
      </c>
      <c r="H154" s="62">
        <v>1970.9770000000001</v>
      </c>
      <c r="I154" s="60">
        <v>-22.7</v>
      </c>
      <c r="J154" s="62">
        <v>495.6</v>
      </c>
      <c r="K154" s="60">
        <v>6</v>
      </c>
      <c r="L154" s="60" t="s">
        <v>706</v>
      </c>
      <c r="M154" s="60" t="s">
        <v>356</v>
      </c>
      <c r="N154" s="60" t="s">
        <v>160</v>
      </c>
      <c r="O154" s="60" t="s">
        <v>150</v>
      </c>
      <c r="P154" s="60" t="s">
        <v>151</v>
      </c>
      <c r="BA154" s="141"/>
      <c r="BB154" s="141"/>
      <c r="BC154" s="141"/>
      <c r="BD154" s="141"/>
      <c r="BE154" s="141"/>
      <c r="BF154" s="141"/>
      <c r="BG154" s="141"/>
    </row>
    <row r="155" spans="1:59" x14ac:dyDescent="0.3">
      <c r="A155" s="60" t="s">
        <v>142</v>
      </c>
      <c r="B155" s="60" t="s">
        <v>143</v>
      </c>
      <c r="C155" s="60">
        <v>2240</v>
      </c>
      <c r="D155" s="61" t="s">
        <v>704</v>
      </c>
      <c r="E155" s="61" t="s">
        <v>707</v>
      </c>
      <c r="F155" s="60">
        <v>7</v>
      </c>
      <c r="G155" s="61" t="s">
        <v>708</v>
      </c>
      <c r="H155" s="62">
        <v>1971.0260000000001</v>
      </c>
      <c r="I155" s="60">
        <v>-22.3</v>
      </c>
      <c r="J155" s="62">
        <v>500.6</v>
      </c>
      <c r="K155" s="60">
        <v>5.8</v>
      </c>
      <c r="L155" s="60" t="s">
        <v>709</v>
      </c>
      <c r="M155" s="60" t="s">
        <v>165</v>
      </c>
      <c r="N155" s="60" t="s">
        <v>149</v>
      </c>
      <c r="O155" s="60" t="s">
        <v>150</v>
      </c>
      <c r="P155" s="60" t="s">
        <v>151</v>
      </c>
      <c r="BA155" s="141"/>
      <c r="BB155" s="141"/>
      <c r="BC155" s="141"/>
      <c r="BD155" s="141"/>
      <c r="BE155" s="141"/>
      <c r="BF155" s="141"/>
      <c r="BG155" s="141"/>
    </row>
    <row r="156" spans="1:59" x14ac:dyDescent="0.3">
      <c r="A156" s="60" t="s">
        <v>142</v>
      </c>
      <c r="B156" s="60" t="s">
        <v>143</v>
      </c>
      <c r="C156" s="60">
        <v>2241</v>
      </c>
      <c r="D156" s="61" t="s">
        <v>710</v>
      </c>
      <c r="E156" s="61" t="s">
        <v>711</v>
      </c>
      <c r="F156" s="60">
        <v>8</v>
      </c>
      <c r="G156" s="61" t="s">
        <v>712</v>
      </c>
      <c r="H156" s="62">
        <v>1971.097</v>
      </c>
      <c r="I156" s="60">
        <v>-23.8</v>
      </c>
      <c r="J156" s="62">
        <v>494.7</v>
      </c>
      <c r="K156" s="60">
        <v>5.4</v>
      </c>
      <c r="L156" s="60" t="s">
        <v>713</v>
      </c>
      <c r="M156" s="60" t="s">
        <v>175</v>
      </c>
      <c r="N156" s="60" t="s">
        <v>149</v>
      </c>
      <c r="O156" s="60" t="s">
        <v>150</v>
      </c>
      <c r="P156" s="60" t="s">
        <v>151</v>
      </c>
      <c r="BA156" s="141"/>
      <c r="BB156" s="141"/>
      <c r="BC156" s="141"/>
      <c r="BD156" s="141"/>
      <c r="BE156" s="141"/>
      <c r="BF156" s="141"/>
      <c r="BG156" s="141"/>
    </row>
    <row r="157" spans="1:59" x14ac:dyDescent="0.3">
      <c r="A157" s="60" t="s">
        <v>142</v>
      </c>
      <c r="B157" s="60" t="s">
        <v>143</v>
      </c>
      <c r="C157" s="60">
        <v>2242</v>
      </c>
      <c r="D157" s="61" t="s">
        <v>714</v>
      </c>
      <c r="E157" s="60" t="s">
        <v>153</v>
      </c>
      <c r="F157" s="60">
        <v>-999</v>
      </c>
      <c r="G157" s="61" t="s">
        <v>714</v>
      </c>
      <c r="H157" s="62">
        <v>1971.174</v>
      </c>
      <c r="I157" s="60">
        <v>-24.6</v>
      </c>
      <c r="J157" s="62">
        <v>508.3</v>
      </c>
      <c r="K157" s="60">
        <v>5.8</v>
      </c>
      <c r="L157" s="60" t="s">
        <v>715</v>
      </c>
      <c r="M157" s="60" t="s">
        <v>165</v>
      </c>
      <c r="N157" s="60" t="s">
        <v>149</v>
      </c>
      <c r="O157" s="60" t="s">
        <v>150</v>
      </c>
      <c r="P157" s="60" t="s">
        <v>151</v>
      </c>
      <c r="BA157" s="141"/>
      <c r="BB157" s="141"/>
      <c r="BC157" s="141"/>
      <c r="BD157" s="141"/>
      <c r="BE157" s="141"/>
      <c r="BF157" s="141"/>
      <c r="BG157" s="141"/>
    </row>
    <row r="158" spans="1:59" x14ac:dyDescent="0.3">
      <c r="A158" s="60" t="s">
        <v>142</v>
      </c>
      <c r="B158" s="60" t="s">
        <v>143</v>
      </c>
      <c r="C158" s="60">
        <v>2243</v>
      </c>
      <c r="D158" s="61" t="s">
        <v>716</v>
      </c>
      <c r="E158" s="61" t="s">
        <v>717</v>
      </c>
      <c r="F158" s="60">
        <v>8</v>
      </c>
      <c r="G158" s="61" t="s">
        <v>718</v>
      </c>
      <c r="H158" s="62">
        <v>1971.27</v>
      </c>
      <c r="I158" s="60">
        <v>-24.8</v>
      </c>
      <c r="J158" s="62">
        <v>500.9</v>
      </c>
      <c r="K158" s="60">
        <v>6</v>
      </c>
      <c r="L158" s="60" t="s">
        <v>719</v>
      </c>
      <c r="M158" s="60" t="s">
        <v>356</v>
      </c>
      <c r="N158" s="60" t="s">
        <v>160</v>
      </c>
      <c r="O158" s="60" t="s">
        <v>150</v>
      </c>
      <c r="P158" s="60" t="s">
        <v>151</v>
      </c>
      <c r="BA158" s="141"/>
      <c r="BB158" s="141"/>
      <c r="BC158" s="141"/>
      <c r="BD158" s="141"/>
      <c r="BE158" s="141"/>
      <c r="BF158" s="141"/>
      <c r="BG158" s="141"/>
    </row>
    <row r="159" spans="1:59" x14ac:dyDescent="0.3">
      <c r="A159" s="60" t="s">
        <v>142</v>
      </c>
      <c r="B159" s="60" t="s">
        <v>143</v>
      </c>
      <c r="C159" s="60">
        <v>2244</v>
      </c>
      <c r="D159" s="61" t="s">
        <v>720</v>
      </c>
      <c r="E159" s="61" t="s">
        <v>721</v>
      </c>
      <c r="F159" s="60">
        <v>7</v>
      </c>
      <c r="G159" s="61" t="s">
        <v>722</v>
      </c>
      <c r="H159" s="62">
        <v>1971.347</v>
      </c>
      <c r="I159" s="60">
        <v>-24.9</v>
      </c>
      <c r="J159" s="62">
        <v>499.6</v>
      </c>
      <c r="K159" s="60">
        <v>5.8</v>
      </c>
      <c r="L159" s="60" t="s">
        <v>723</v>
      </c>
      <c r="M159" s="60" t="s">
        <v>165</v>
      </c>
      <c r="N159" s="60" t="s">
        <v>160</v>
      </c>
      <c r="O159" s="60" t="s">
        <v>150</v>
      </c>
      <c r="P159" s="60" t="s">
        <v>151</v>
      </c>
      <c r="BA159" s="141"/>
      <c r="BB159" s="141"/>
      <c r="BC159" s="141"/>
      <c r="BD159" s="141"/>
      <c r="BE159" s="141"/>
      <c r="BF159" s="141"/>
      <c r="BG159" s="141"/>
    </row>
    <row r="160" spans="1:59" x14ac:dyDescent="0.3">
      <c r="A160" s="60" t="s">
        <v>142</v>
      </c>
      <c r="B160" s="60" t="s">
        <v>143</v>
      </c>
      <c r="C160" s="60">
        <v>2245</v>
      </c>
      <c r="D160" s="61" t="s">
        <v>724</v>
      </c>
      <c r="E160" s="61" t="s">
        <v>725</v>
      </c>
      <c r="F160" s="60">
        <v>6</v>
      </c>
      <c r="G160" s="61" t="s">
        <v>726</v>
      </c>
      <c r="H160" s="62">
        <v>1971.443</v>
      </c>
      <c r="I160" s="60">
        <v>-24.6</v>
      </c>
      <c r="J160" s="62">
        <v>498.9</v>
      </c>
      <c r="K160" s="60">
        <v>5.8</v>
      </c>
      <c r="L160" s="60" t="s">
        <v>434</v>
      </c>
      <c r="M160" s="60" t="s">
        <v>165</v>
      </c>
      <c r="N160" s="60" t="s">
        <v>160</v>
      </c>
      <c r="O160" s="60" t="s">
        <v>150</v>
      </c>
      <c r="P160" s="60" t="s">
        <v>151</v>
      </c>
      <c r="BA160" s="141"/>
      <c r="BB160" s="141"/>
      <c r="BC160" s="141"/>
      <c r="BD160" s="141"/>
      <c r="BE160" s="141"/>
      <c r="BF160" s="141"/>
      <c r="BG160" s="141"/>
    </row>
    <row r="161" spans="1:59" x14ac:dyDescent="0.3">
      <c r="A161" s="60" t="s">
        <v>142</v>
      </c>
      <c r="B161" s="60" t="s">
        <v>143</v>
      </c>
      <c r="C161" s="60">
        <v>2246</v>
      </c>
      <c r="D161" s="61" t="s">
        <v>727</v>
      </c>
      <c r="E161" s="61" t="s">
        <v>728</v>
      </c>
      <c r="F161" s="60">
        <v>7</v>
      </c>
      <c r="G161" s="61" t="s">
        <v>729</v>
      </c>
      <c r="H161" s="62">
        <v>1971.519</v>
      </c>
      <c r="I161" s="60">
        <v>-25.9</v>
      </c>
      <c r="J161" s="62">
        <v>494.3</v>
      </c>
      <c r="K161" s="60">
        <v>6.1</v>
      </c>
      <c r="L161" s="60" t="s">
        <v>730</v>
      </c>
      <c r="M161" s="60" t="s">
        <v>528</v>
      </c>
      <c r="N161" s="60" t="s">
        <v>160</v>
      </c>
      <c r="O161" s="60" t="s">
        <v>150</v>
      </c>
      <c r="P161" s="60" t="s">
        <v>151</v>
      </c>
      <c r="BA161" s="141"/>
      <c r="BB161" s="141"/>
      <c r="BC161" s="141"/>
      <c r="BD161" s="141"/>
      <c r="BE161" s="141"/>
      <c r="BF161" s="141"/>
      <c r="BG161" s="141"/>
    </row>
    <row r="162" spans="1:59" x14ac:dyDescent="0.3">
      <c r="A162" s="60" t="s">
        <v>142</v>
      </c>
      <c r="B162" s="60" t="s">
        <v>143</v>
      </c>
      <c r="C162" s="60">
        <v>2248</v>
      </c>
      <c r="D162" s="61" t="s">
        <v>731</v>
      </c>
      <c r="E162" s="61" t="s">
        <v>732</v>
      </c>
      <c r="F162" s="60">
        <v>7</v>
      </c>
      <c r="G162" s="61" t="s">
        <v>733</v>
      </c>
      <c r="H162" s="62">
        <v>1971.6010000000001</v>
      </c>
      <c r="I162" s="60">
        <v>-23.5</v>
      </c>
      <c r="J162" s="62">
        <v>483.4</v>
      </c>
      <c r="K162" s="60">
        <v>5.9</v>
      </c>
      <c r="L162" s="60" t="s">
        <v>734</v>
      </c>
      <c r="M162" s="60" t="s">
        <v>342</v>
      </c>
      <c r="N162" s="60" t="s">
        <v>160</v>
      </c>
      <c r="O162" s="60" t="s">
        <v>150</v>
      </c>
      <c r="P162" s="60" t="s">
        <v>151</v>
      </c>
      <c r="BA162" s="141"/>
      <c r="BB162" s="141"/>
      <c r="BC162" s="141"/>
      <c r="BD162" s="141"/>
      <c r="BE162" s="141"/>
      <c r="BF162" s="141"/>
      <c r="BG162" s="141"/>
    </row>
    <row r="163" spans="1:59" x14ac:dyDescent="0.3">
      <c r="A163" s="60" t="s">
        <v>142</v>
      </c>
      <c r="B163" s="60" t="s">
        <v>143</v>
      </c>
      <c r="C163" s="60">
        <v>2247</v>
      </c>
      <c r="D163" s="61" t="s">
        <v>735</v>
      </c>
      <c r="E163" s="60" t="s">
        <v>153</v>
      </c>
      <c r="F163" s="60">
        <v>-999</v>
      </c>
      <c r="G163" s="61" t="s">
        <v>735</v>
      </c>
      <c r="H163" s="62">
        <v>1971.692</v>
      </c>
      <c r="I163" s="60">
        <v>-24.5</v>
      </c>
      <c r="J163" s="62">
        <v>478.8</v>
      </c>
      <c r="K163" s="60">
        <v>6.6</v>
      </c>
      <c r="L163" s="60" t="s">
        <v>736</v>
      </c>
      <c r="M163" s="60" t="s">
        <v>539</v>
      </c>
      <c r="N163" s="60" t="s">
        <v>160</v>
      </c>
      <c r="O163" s="60" t="s">
        <v>150</v>
      </c>
      <c r="P163" s="60" t="s">
        <v>151</v>
      </c>
      <c r="BA163" s="141"/>
      <c r="BB163" s="141"/>
      <c r="BC163" s="141"/>
      <c r="BD163" s="141"/>
      <c r="BE163" s="141"/>
      <c r="BF163" s="141"/>
      <c r="BG163" s="141"/>
    </row>
    <row r="164" spans="1:59" x14ac:dyDescent="0.3">
      <c r="A164" s="60" t="s">
        <v>142</v>
      </c>
      <c r="B164" s="60" t="s">
        <v>143</v>
      </c>
      <c r="C164" s="60">
        <v>2249</v>
      </c>
      <c r="D164" s="61" t="s">
        <v>737</v>
      </c>
      <c r="E164" s="61" t="s">
        <v>738</v>
      </c>
      <c r="F164" s="60">
        <v>14</v>
      </c>
      <c r="G164" s="61" t="s">
        <v>739</v>
      </c>
      <c r="H164" s="62">
        <v>1971.7739999999999</v>
      </c>
      <c r="I164" s="60">
        <v>-24</v>
      </c>
      <c r="J164" s="62">
        <v>492.6</v>
      </c>
      <c r="K164" s="60">
        <v>5.9</v>
      </c>
      <c r="L164" s="60" t="s">
        <v>740</v>
      </c>
      <c r="M164" s="60" t="s">
        <v>342</v>
      </c>
      <c r="N164" s="60" t="s">
        <v>160</v>
      </c>
      <c r="O164" s="60" t="s">
        <v>150</v>
      </c>
      <c r="P164" s="60" t="s">
        <v>151</v>
      </c>
      <c r="BA164" s="141"/>
      <c r="BB164" s="141"/>
      <c r="BC164" s="141"/>
      <c r="BD164" s="141"/>
      <c r="BE164" s="141"/>
      <c r="BF164" s="141"/>
      <c r="BG164" s="141"/>
    </row>
    <row r="165" spans="1:59" x14ac:dyDescent="0.3">
      <c r="A165" s="60" t="s">
        <v>142</v>
      </c>
      <c r="B165" s="60" t="s">
        <v>143</v>
      </c>
      <c r="C165" s="60">
        <v>2251</v>
      </c>
      <c r="D165" s="61" t="s">
        <v>741</v>
      </c>
      <c r="E165" s="60" t="s">
        <v>153</v>
      </c>
      <c r="F165" s="60">
        <v>-999</v>
      </c>
      <c r="G165" s="61" t="s">
        <v>741</v>
      </c>
      <c r="H165" s="62">
        <v>1971.922</v>
      </c>
      <c r="I165" s="60">
        <v>-24.8</v>
      </c>
      <c r="J165" s="62">
        <v>479.3</v>
      </c>
      <c r="K165" s="60">
        <v>5.9</v>
      </c>
      <c r="L165" s="60" t="s">
        <v>742</v>
      </c>
      <c r="M165" s="60" t="s">
        <v>342</v>
      </c>
      <c r="N165" s="60" t="s">
        <v>149</v>
      </c>
      <c r="O165" s="60" t="s">
        <v>150</v>
      </c>
      <c r="P165" s="60" t="s">
        <v>151</v>
      </c>
      <c r="BA165" s="141"/>
      <c r="BB165" s="141"/>
      <c r="BC165" s="141"/>
      <c r="BD165" s="141"/>
      <c r="BE165" s="141"/>
      <c r="BF165" s="141"/>
      <c r="BG165" s="141"/>
    </row>
    <row r="166" spans="1:59" x14ac:dyDescent="0.3">
      <c r="A166" s="60" t="s">
        <v>142</v>
      </c>
      <c r="B166" s="60" t="s">
        <v>143</v>
      </c>
      <c r="C166" s="60">
        <v>2252</v>
      </c>
      <c r="D166" s="61" t="s">
        <v>743</v>
      </c>
      <c r="E166" s="60" t="s">
        <v>153</v>
      </c>
      <c r="F166" s="60">
        <v>-999</v>
      </c>
      <c r="G166" s="61" t="s">
        <v>743</v>
      </c>
      <c r="H166" s="62">
        <v>1972.0229999999999</v>
      </c>
      <c r="I166" s="60">
        <v>-23.9</v>
      </c>
      <c r="J166" s="62">
        <v>484.5</v>
      </c>
      <c r="K166" s="60">
        <v>5.4</v>
      </c>
      <c r="L166" s="60" t="s">
        <v>744</v>
      </c>
      <c r="M166" s="60" t="s">
        <v>175</v>
      </c>
      <c r="N166" s="60" t="s">
        <v>149</v>
      </c>
      <c r="O166" s="60" t="s">
        <v>150</v>
      </c>
      <c r="P166" s="60" t="s">
        <v>151</v>
      </c>
      <c r="BA166" s="141"/>
      <c r="BB166" s="141"/>
      <c r="BC166" s="141"/>
      <c r="BD166" s="141"/>
      <c r="BE166" s="141"/>
      <c r="BF166" s="141"/>
      <c r="BG166" s="141"/>
    </row>
    <row r="167" spans="1:59" x14ac:dyDescent="0.3">
      <c r="A167" s="60" t="s">
        <v>142</v>
      </c>
      <c r="B167" s="60" t="s">
        <v>143</v>
      </c>
      <c r="C167" s="60">
        <v>2253</v>
      </c>
      <c r="D167" s="61" t="s">
        <v>745</v>
      </c>
      <c r="E167" s="61" t="s">
        <v>746</v>
      </c>
      <c r="F167" s="60">
        <v>8</v>
      </c>
      <c r="G167" s="61" t="s">
        <v>747</v>
      </c>
      <c r="H167" s="62">
        <v>1972.1</v>
      </c>
      <c r="I167" s="60">
        <v>-24.7</v>
      </c>
      <c r="J167" s="62">
        <v>491.6</v>
      </c>
      <c r="K167" s="60">
        <v>5.9</v>
      </c>
      <c r="L167" s="60" t="s">
        <v>748</v>
      </c>
      <c r="M167" s="60" t="s">
        <v>342</v>
      </c>
      <c r="N167" s="60" t="s">
        <v>149</v>
      </c>
      <c r="O167" s="60" t="s">
        <v>150</v>
      </c>
      <c r="P167" s="60" t="s">
        <v>151</v>
      </c>
      <c r="BA167" s="141"/>
      <c r="BB167" s="141"/>
      <c r="BC167" s="141"/>
      <c r="BD167" s="141"/>
      <c r="BE167" s="141"/>
      <c r="BF167" s="141"/>
      <c r="BG167" s="141"/>
    </row>
    <row r="168" spans="1:59" x14ac:dyDescent="0.3">
      <c r="A168" s="60" t="s">
        <v>142</v>
      </c>
      <c r="B168" s="60" t="s">
        <v>143</v>
      </c>
      <c r="C168" s="60">
        <v>2282</v>
      </c>
      <c r="D168" s="61" t="s">
        <v>749</v>
      </c>
      <c r="E168" s="61" t="s">
        <v>750</v>
      </c>
      <c r="F168" s="60">
        <v>21</v>
      </c>
      <c r="G168" s="61" t="s">
        <v>751</v>
      </c>
      <c r="H168" s="62">
        <v>1972.2090000000001</v>
      </c>
      <c r="I168" s="60">
        <v>-22.5</v>
      </c>
      <c r="J168" s="62">
        <v>474.8</v>
      </c>
      <c r="K168" s="60">
        <v>10.8</v>
      </c>
      <c r="L168" s="60" t="s">
        <v>752</v>
      </c>
      <c r="M168" s="60" t="s">
        <v>753</v>
      </c>
      <c r="N168" s="60" t="s">
        <v>149</v>
      </c>
      <c r="O168" s="60" t="s">
        <v>150</v>
      </c>
      <c r="P168" s="60" t="s">
        <v>151</v>
      </c>
      <c r="BA168" s="141"/>
      <c r="BB168" s="141"/>
      <c r="BC168" s="141"/>
      <c r="BD168" s="141"/>
      <c r="BE168" s="141"/>
      <c r="BF168" s="141"/>
      <c r="BG168" s="141"/>
    </row>
    <row r="169" spans="1:59" x14ac:dyDescent="0.3">
      <c r="A169" s="60" t="s">
        <v>142</v>
      </c>
      <c r="B169" s="60" t="s">
        <v>143</v>
      </c>
      <c r="C169" s="60">
        <v>2250</v>
      </c>
      <c r="D169" s="61" t="s">
        <v>750</v>
      </c>
      <c r="E169" s="61" t="s">
        <v>754</v>
      </c>
      <c r="F169" s="60">
        <v>8</v>
      </c>
      <c r="G169" s="61" t="s">
        <v>755</v>
      </c>
      <c r="H169" s="62">
        <v>1972.2470000000001</v>
      </c>
      <c r="I169" s="60">
        <v>-23.8</v>
      </c>
      <c r="J169" s="62">
        <v>482.3</v>
      </c>
      <c r="K169" s="60">
        <v>5.4</v>
      </c>
      <c r="L169" s="60" t="s">
        <v>756</v>
      </c>
      <c r="M169" s="60" t="s">
        <v>175</v>
      </c>
      <c r="N169" s="60" t="s">
        <v>160</v>
      </c>
      <c r="O169" s="60" t="s">
        <v>150</v>
      </c>
      <c r="P169" s="60" t="s">
        <v>151</v>
      </c>
      <c r="BA169" s="141"/>
      <c r="BB169" s="141"/>
      <c r="BC169" s="141"/>
      <c r="BD169" s="141"/>
      <c r="BE169" s="141"/>
      <c r="BF169" s="141"/>
      <c r="BG169" s="141"/>
    </row>
    <row r="170" spans="1:59" x14ac:dyDescent="0.3">
      <c r="A170" s="60" t="s">
        <v>142</v>
      </c>
      <c r="B170" s="60" t="s">
        <v>143</v>
      </c>
      <c r="C170" s="60">
        <v>2254</v>
      </c>
      <c r="D170" s="61" t="s">
        <v>757</v>
      </c>
      <c r="E170" s="61" t="s">
        <v>758</v>
      </c>
      <c r="F170" s="60">
        <v>24</v>
      </c>
      <c r="G170" s="61" t="s">
        <v>759</v>
      </c>
      <c r="H170" s="62">
        <v>1972.3019999999999</v>
      </c>
      <c r="I170" s="60">
        <v>-22.6</v>
      </c>
      <c r="J170" s="62">
        <v>468.1</v>
      </c>
      <c r="K170" s="60">
        <v>5.3</v>
      </c>
      <c r="L170" s="60" t="s">
        <v>760</v>
      </c>
      <c r="M170" s="60" t="s">
        <v>220</v>
      </c>
      <c r="N170" s="60" t="s">
        <v>149</v>
      </c>
      <c r="O170" s="60" t="s">
        <v>150</v>
      </c>
      <c r="P170" s="60" t="s">
        <v>151</v>
      </c>
      <c r="BA170" s="141"/>
      <c r="BB170" s="141"/>
      <c r="BC170" s="141"/>
      <c r="BD170" s="141"/>
      <c r="BE170" s="141"/>
      <c r="BF170" s="141"/>
      <c r="BG170" s="141"/>
    </row>
    <row r="171" spans="1:59" x14ac:dyDescent="0.3">
      <c r="A171" s="60" t="s">
        <v>142</v>
      </c>
      <c r="B171" s="60" t="s">
        <v>143</v>
      </c>
      <c r="C171" s="60">
        <v>2286</v>
      </c>
      <c r="D171" s="61" t="s">
        <v>761</v>
      </c>
      <c r="E171" s="61" t="s">
        <v>762</v>
      </c>
      <c r="F171" s="60">
        <v>7</v>
      </c>
      <c r="G171" s="61" t="s">
        <v>758</v>
      </c>
      <c r="H171" s="62">
        <v>1972.34</v>
      </c>
      <c r="I171" s="60">
        <v>-22.9</v>
      </c>
      <c r="J171" s="62">
        <v>469.5</v>
      </c>
      <c r="K171" s="60">
        <v>7.5</v>
      </c>
      <c r="L171" s="60" t="s">
        <v>763</v>
      </c>
      <c r="M171" s="60" t="s">
        <v>148</v>
      </c>
      <c r="N171" s="60" t="s">
        <v>160</v>
      </c>
      <c r="O171" s="60" t="s">
        <v>150</v>
      </c>
      <c r="P171" s="60" t="s">
        <v>151</v>
      </c>
      <c r="BA171" s="141"/>
      <c r="BB171" s="141"/>
      <c r="BC171" s="141"/>
      <c r="BD171" s="141"/>
      <c r="BE171" s="141"/>
      <c r="BF171" s="141"/>
      <c r="BG171" s="141"/>
    </row>
    <row r="172" spans="1:59" x14ac:dyDescent="0.3">
      <c r="A172" s="60" t="s">
        <v>142</v>
      </c>
      <c r="B172" s="60" t="s">
        <v>143</v>
      </c>
      <c r="C172" s="60">
        <v>2287</v>
      </c>
      <c r="D172" s="61" t="s">
        <v>764</v>
      </c>
      <c r="E172" s="60" t="s">
        <v>153</v>
      </c>
      <c r="F172" s="60">
        <v>-999</v>
      </c>
      <c r="G172" s="61" t="s">
        <v>764</v>
      </c>
      <c r="H172" s="62">
        <v>1972.441</v>
      </c>
      <c r="I172" s="60">
        <v>-24.4</v>
      </c>
      <c r="J172" s="62">
        <v>470</v>
      </c>
      <c r="K172" s="60">
        <v>7.5</v>
      </c>
      <c r="L172" s="60" t="s">
        <v>765</v>
      </c>
      <c r="M172" s="60" t="s">
        <v>148</v>
      </c>
      <c r="N172" s="60" t="s">
        <v>160</v>
      </c>
      <c r="O172" s="60" t="s">
        <v>150</v>
      </c>
      <c r="P172" s="60" t="s">
        <v>151</v>
      </c>
      <c r="BA172" s="141"/>
      <c r="BB172" s="141"/>
      <c r="BC172" s="141"/>
      <c r="BD172" s="141"/>
      <c r="BE172" s="141"/>
      <c r="BF172" s="141"/>
      <c r="BG172" s="141"/>
    </row>
    <row r="173" spans="1:59" x14ac:dyDescent="0.3">
      <c r="A173" s="60" t="s">
        <v>142</v>
      </c>
      <c r="B173" s="60" t="s">
        <v>143</v>
      </c>
      <c r="C173" s="60">
        <v>2288</v>
      </c>
      <c r="D173" s="61" t="s">
        <v>766</v>
      </c>
      <c r="E173" s="60" t="s">
        <v>153</v>
      </c>
      <c r="F173" s="60">
        <v>-999</v>
      </c>
      <c r="G173" s="61" t="s">
        <v>766</v>
      </c>
      <c r="H173" s="62">
        <v>1972.5150000000001</v>
      </c>
      <c r="I173" s="60">
        <v>-24</v>
      </c>
      <c r="J173" s="62">
        <v>466</v>
      </c>
      <c r="K173" s="60">
        <v>7.5</v>
      </c>
      <c r="L173" s="60" t="s">
        <v>767</v>
      </c>
      <c r="M173" s="60" t="s">
        <v>148</v>
      </c>
      <c r="N173" s="60" t="s">
        <v>160</v>
      </c>
      <c r="O173" s="60" t="s">
        <v>150</v>
      </c>
      <c r="P173" s="60" t="s">
        <v>151</v>
      </c>
      <c r="BA173" s="141"/>
      <c r="BB173" s="141"/>
      <c r="BC173" s="141"/>
      <c r="BD173" s="141"/>
      <c r="BE173" s="141"/>
      <c r="BF173" s="141"/>
      <c r="BG173" s="141"/>
    </row>
    <row r="174" spans="1:59" x14ac:dyDescent="0.3">
      <c r="A174" s="60" t="s">
        <v>142</v>
      </c>
      <c r="B174" s="60" t="s">
        <v>143</v>
      </c>
      <c r="C174" s="60">
        <v>2289</v>
      </c>
      <c r="D174" s="61" t="s">
        <v>768</v>
      </c>
      <c r="E174" s="60" t="s">
        <v>153</v>
      </c>
      <c r="F174" s="60">
        <v>-999</v>
      </c>
      <c r="G174" s="61" t="s">
        <v>768</v>
      </c>
      <c r="H174" s="62">
        <v>1972.6679999999999</v>
      </c>
      <c r="I174" s="60">
        <v>-24.7</v>
      </c>
      <c r="J174" s="62">
        <v>450.4</v>
      </c>
      <c r="K174" s="60">
        <v>7.4</v>
      </c>
      <c r="L174" s="60" t="s">
        <v>769</v>
      </c>
      <c r="M174" s="60" t="s">
        <v>770</v>
      </c>
      <c r="N174" s="60" t="s">
        <v>160</v>
      </c>
      <c r="O174" s="60" t="s">
        <v>150</v>
      </c>
      <c r="P174" s="60" t="s">
        <v>151</v>
      </c>
      <c r="BA174" s="141"/>
      <c r="BB174" s="141"/>
      <c r="BC174" s="141"/>
      <c r="BD174" s="141"/>
      <c r="BE174" s="141"/>
      <c r="BF174" s="141"/>
      <c r="BG174" s="141"/>
    </row>
    <row r="175" spans="1:59" x14ac:dyDescent="0.3">
      <c r="A175" s="60" t="s">
        <v>142</v>
      </c>
      <c r="B175" s="60" t="s">
        <v>143</v>
      </c>
      <c r="C175" s="60">
        <v>2283</v>
      </c>
      <c r="D175" s="61" t="s">
        <v>771</v>
      </c>
      <c r="E175" s="61" t="s">
        <v>772</v>
      </c>
      <c r="F175" s="60">
        <v>9</v>
      </c>
      <c r="G175" s="61" t="s">
        <v>773</v>
      </c>
      <c r="H175" s="62">
        <v>1972.7660000000001</v>
      </c>
      <c r="I175" s="60">
        <v>-24.4</v>
      </c>
      <c r="J175" s="62">
        <v>450</v>
      </c>
      <c r="K175" s="60">
        <v>9.6</v>
      </c>
      <c r="L175" s="60" t="s">
        <v>774</v>
      </c>
      <c r="M175" s="60" t="s">
        <v>775</v>
      </c>
      <c r="N175" s="60" t="s">
        <v>160</v>
      </c>
      <c r="O175" s="60" t="s">
        <v>150</v>
      </c>
      <c r="P175" s="60" t="s">
        <v>151</v>
      </c>
      <c r="BA175" s="141"/>
      <c r="BB175" s="141"/>
      <c r="BC175" s="141"/>
      <c r="BD175" s="141"/>
      <c r="BE175" s="141"/>
      <c r="BF175" s="141"/>
      <c r="BG175" s="141"/>
    </row>
    <row r="176" spans="1:59" x14ac:dyDescent="0.3">
      <c r="A176" s="60" t="s">
        <v>142</v>
      </c>
      <c r="B176" s="60" t="s">
        <v>143</v>
      </c>
      <c r="C176" s="60">
        <v>2284</v>
      </c>
      <c r="D176" s="61" t="s">
        <v>776</v>
      </c>
      <c r="E176" s="61" t="s">
        <v>777</v>
      </c>
      <c r="F176" s="60">
        <v>7</v>
      </c>
      <c r="G176" s="61" t="s">
        <v>777</v>
      </c>
      <c r="H176" s="62">
        <v>1972.8679999999999</v>
      </c>
      <c r="I176" s="60">
        <v>-24.2</v>
      </c>
      <c r="J176" s="62">
        <v>450</v>
      </c>
      <c r="K176" s="60">
        <v>4.5999999999999996</v>
      </c>
      <c r="L176" s="60" t="s">
        <v>774</v>
      </c>
      <c r="M176" s="60" t="s">
        <v>778</v>
      </c>
      <c r="N176" s="60" t="s">
        <v>160</v>
      </c>
      <c r="O176" s="60" t="s">
        <v>150</v>
      </c>
      <c r="P176" s="60" t="s">
        <v>151</v>
      </c>
      <c r="BA176" s="141"/>
      <c r="BB176" s="141"/>
      <c r="BC176" s="141"/>
      <c r="BD176" s="141"/>
      <c r="BE176" s="141"/>
      <c r="BF176" s="141"/>
      <c r="BG176" s="141"/>
    </row>
    <row r="177" spans="1:59" x14ac:dyDescent="0.3">
      <c r="A177" s="60" t="s">
        <v>142</v>
      </c>
      <c r="B177" s="60" t="s">
        <v>143</v>
      </c>
      <c r="C177" s="60">
        <v>2285</v>
      </c>
      <c r="D177" s="61" t="s">
        <v>779</v>
      </c>
      <c r="E177" s="60" t="s">
        <v>153</v>
      </c>
      <c r="F177" s="60">
        <v>-999</v>
      </c>
      <c r="G177" s="61" t="s">
        <v>779</v>
      </c>
      <c r="H177" s="62">
        <v>1972.9359999999999</v>
      </c>
      <c r="I177" s="60">
        <v>-24.9</v>
      </c>
      <c r="J177" s="62">
        <v>447.3</v>
      </c>
      <c r="K177" s="60">
        <v>6.8</v>
      </c>
      <c r="L177" s="60" t="s">
        <v>780</v>
      </c>
      <c r="M177" s="60" t="s">
        <v>518</v>
      </c>
      <c r="N177" s="60" t="s">
        <v>149</v>
      </c>
      <c r="O177" s="60" t="s">
        <v>150</v>
      </c>
      <c r="P177" s="60" t="s">
        <v>151</v>
      </c>
      <c r="BA177" s="141"/>
      <c r="BB177" s="141"/>
      <c r="BC177" s="141"/>
      <c r="BD177" s="141"/>
      <c r="BE177" s="141"/>
      <c r="BF177" s="141"/>
      <c r="BG177" s="141"/>
    </row>
    <row r="178" spans="1:59" x14ac:dyDescent="0.3">
      <c r="A178" s="60" t="s">
        <v>142</v>
      </c>
      <c r="B178" s="60" t="s">
        <v>143</v>
      </c>
      <c r="C178" s="60">
        <v>2290</v>
      </c>
      <c r="D178" s="61" t="s">
        <v>781</v>
      </c>
      <c r="E178" s="61" t="s">
        <v>782</v>
      </c>
      <c r="F178" s="60">
        <v>7</v>
      </c>
      <c r="G178" s="61" t="s">
        <v>783</v>
      </c>
      <c r="H178" s="62">
        <v>1973.0150000000001</v>
      </c>
      <c r="I178" s="60">
        <v>-21.4</v>
      </c>
      <c r="J178" s="62">
        <v>454.1</v>
      </c>
      <c r="K178" s="60">
        <v>4.5999999999999996</v>
      </c>
      <c r="L178" s="60" t="s">
        <v>784</v>
      </c>
      <c r="M178" s="60" t="s">
        <v>778</v>
      </c>
      <c r="N178" s="60" t="s">
        <v>160</v>
      </c>
      <c r="O178" s="60" t="s">
        <v>150</v>
      </c>
      <c r="P178" s="60" t="s">
        <v>151</v>
      </c>
      <c r="BA178" s="141"/>
      <c r="BB178" s="141"/>
      <c r="BC178" s="141"/>
      <c r="BD178" s="141"/>
      <c r="BE178" s="141"/>
      <c r="BF178" s="141"/>
      <c r="BG178" s="141"/>
    </row>
    <row r="179" spans="1:59" x14ac:dyDescent="0.3">
      <c r="A179" s="60" t="s">
        <v>142</v>
      </c>
      <c r="B179" s="60" t="s">
        <v>143</v>
      </c>
      <c r="C179" s="60">
        <v>2291</v>
      </c>
      <c r="D179" s="61" t="s">
        <v>785</v>
      </c>
      <c r="E179" s="60" t="s">
        <v>153</v>
      </c>
      <c r="F179" s="60">
        <v>-999</v>
      </c>
      <c r="G179" s="61" t="s">
        <v>785</v>
      </c>
      <c r="H179" s="62">
        <v>1973.1110000000001</v>
      </c>
      <c r="I179" s="60">
        <v>-24.3</v>
      </c>
      <c r="J179" s="62">
        <v>454</v>
      </c>
      <c r="K179" s="60">
        <v>7.4</v>
      </c>
      <c r="L179" s="60" t="s">
        <v>786</v>
      </c>
      <c r="M179" s="60" t="s">
        <v>770</v>
      </c>
      <c r="N179" s="60" t="s">
        <v>160</v>
      </c>
      <c r="O179" s="60" t="s">
        <v>150</v>
      </c>
      <c r="P179" s="60" t="s">
        <v>151</v>
      </c>
      <c r="BA179" s="141"/>
      <c r="BB179" s="141"/>
      <c r="BC179" s="141"/>
      <c r="BD179" s="141"/>
      <c r="BE179" s="141"/>
      <c r="BF179" s="141"/>
      <c r="BG179" s="141"/>
    </row>
    <row r="180" spans="1:59" x14ac:dyDescent="0.3">
      <c r="A180" s="60" t="s">
        <v>142</v>
      </c>
      <c r="B180" s="60" t="s">
        <v>143</v>
      </c>
      <c r="C180" s="60">
        <v>2255</v>
      </c>
      <c r="D180" s="61" t="s">
        <v>787</v>
      </c>
      <c r="E180" s="60" t="s">
        <v>153</v>
      </c>
      <c r="F180" s="60">
        <v>-999</v>
      </c>
      <c r="G180" s="61" t="s">
        <v>787</v>
      </c>
      <c r="H180" s="62">
        <v>1973.1849999999999</v>
      </c>
      <c r="I180" s="60">
        <v>-23.6</v>
      </c>
      <c r="J180" s="62">
        <v>442.8</v>
      </c>
      <c r="K180" s="60">
        <v>4.8</v>
      </c>
      <c r="L180" s="60" t="s">
        <v>788</v>
      </c>
      <c r="M180" s="60" t="s">
        <v>187</v>
      </c>
      <c r="N180" s="60" t="s">
        <v>149</v>
      </c>
      <c r="O180" s="60" t="s">
        <v>150</v>
      </c>
      <c r="P180" s="60" t="s">
        <v>151</v>
      </c>
      <c r="BA180" s="141"/>
      <c r="BB180" s="141"/>
      <c r="BC180" s="141"/>
      <c r="BD180" s="141"/>
      <c r="BE180" s="141"/>
      <c r="BF180" s="141"/>
      <c r="BG180" s="141"/>
    </row>
    <row r="181" spans="1:59" x14ac:dyDescent="0.3">
      <c r="A181" s="60" t="s">
        <v>142</v>
      </c>
      <c r="B181" s="60" t="s">
        <v>143</v>
      </c>
      <c r="C181" s="60">
        <v>2256</v>
      </c>
      <c r="D181" s="61" t="s">
        <v>789</v>
      </c>
      <c r="E181" s="61" t="s">
        <v>790</v>
      </c>
      <c r="F181" s="60">
        <v>7</v>
      </c>
      <c r="G181" s="61" t="s">
        <v>791</v>
      </c>
      <c r="H181" s="62">
        <v>1973.511</v>
      </c>
      <c r="I181" s="60">
        <v>-24.7</v>
      </c>
      <c r="J181" s="62">
        <v>435.1</v>
      </c>
      <c r="K181" s="60">
        <v>5.4</v>
      </c>
      <c r="L181" s="60" t="s">
        <v>792</v>
      </c>
      <c r="M181" s="60" t="s">
        <v>175</v>
      </c>
      <c r="N181" s="60" t="s">
        <v>160</v>
      </c>
      <c r="O181" s="60" t="s">
        <v>150</v>
      </c>
      <c r="P181" s="60" t="s">
        <v>151</v>
      </c>
      <c r="BA181" s="141"/>
      <c r="BB181" s="141"/>
      <c r="BC181" s="141"/>
      <c r="BD181" s="141"/>
      <c r="BE181" s="141"/>
      <c r="BF181" s="141"/>
      <c r="BG181" s="141"/>
    </row>
    <row r="182" spans="1:59" x14ac:dyDescent="0.3">
      <c r="A182" s="60" t="s">
        <v>142</v>
      </c>
      <c r="B182" s="60" t="s">
        <v>143</v>
      </c>
      <c r="C182" s="60">
        <v>2257</v>
      </c>
      <c r="D182" s="61" t="s">
        <v>793</v>
      </c>
      <c r="E182" s="60" t="s">
        <v>153</v>
      </c>
      <c r="F182" s="60">
        <v>-999</v>
      </c>
      <c r="G182" s="61" t="s">
        <v>793</v>
      </c>
      <c r="H182" s="62">
        <v>1973.61</v>
      </c>
      <c r="I182" s="60">
        <v>-24.5</v>
      </c>
      <c r="J182" s="62">
        <v>427.2</v>
      </c>
      <c r="K182" s="60">
        <v>4.8</v>
      </c>
      <c r="L182" s="60" t="s">
        <v>794</v>
      </c>
      <c r="M182" s="60" t="s">
        <v>187</v>
      </c>
      <c r="N182" s="60" t="s">
        <v>160</v>
      </c>
      <c r="O182" s="60" t="s">
        <v>150</v>
      </c>
      <c r="P182" s="60" t="s">
        <v>151</v>
      </c>
      <c r="BA182" s="141"/>
      <c r="BB182" s="141"/>
      <c r="BC182" s="141"/>
      <c r="BD182" s="141"/>
      <c r="BE182" s="141"/>
      <c r="BF182" s="141"/>
      <c r="BG182" s="141"/>
    </row>
    <row r="183" spans="1:59" x14ac:dyDescent="0.3">
      <c r="A183" s="60" t="s">
        <v>142</v>
      </c>
      <c r="B183" s="60" t="s">
        <v>143</v>
      </c>
      <c r="C183" s="60">
        <v>2258</v>
      </c>
      <c r="D183" s="61" t="s">
        <v>795</v>
      </c>
      <c r="E183" s="60" t="s">
        <v>153</v>
      </c>
      <c r="F183" s="60">
        <v>-999</v>
      </c>
      <c r="G183" s="61" t="s">
        <v>795</v>
      </c>
      <c r="H183" s="62">
        <v>1973.684</v>
      </c>
      <c r="I183" s="60">
        <v>-24.4</v>
      </c>
      <c r="J183" s="62">
        <v>415.8</v>
      </c>
      <c r="K183" s="60">
        <v>5.3</v>
      </c>
      <c r="L183" s="60" t="s">
        <v>796</v>
      </c>
      <c r="M183" s="60" t="s">
        <v>220</v>
      </c>
      <c r="N183" s="60" t="s">
        <v>160</v>
      </c>
      <c r="O183" s="60" t="s">
        <v>150</v>
      </c>
      <c r="P183" s="60" t="s">
        <v>151</v>
      </c>
      <c r="BA183" s="141"/>
      <c r="BB183" s="141"/>
      <c r="BC183" s="141"/>
      <c r="BD183" s="141"/>
      <c r="BE183" s="141"/>
      <c r="BF183" s="141"/>
      <c r="BG183" s="141"/>
    </row>
    <row r="184" spans="1:59" x14ac:dyDescent="0.3">
      <c r="A184" s="60" t="s">
        <v>142</v>
      </c>
      <c r="B184" s="60" t="s">
        <v>143</v>
      </c>
      <c r="C184" s="60">
        <v>2259</v>
      </c>
      <c r="D184" s="61" t="s">
        <v>797</v>
      </c>
      <c r="E184" s="60" t="s">
        <v>153</v>
      </c>
      <c r="F184" s="60">
        <v>-999</v>
      </c>
      <c r="G184" s="61" t="s">
        <v>797</v>
      </c>
      <c r="H184" s="62">
        <v>1973.7629999999999</v>
      </c>
      <c r="I184" s="60">
        <v>-24.1</v>
      </c>
      <c r="J184" s="62">
        <v>426</v>
      </c>
      <c r="K184" s="60">
        <v>4.8</v>
      </c>
      <c r="L184" s="60" t="s">
        <v>798</v>
      </c>
      <c r="M184" s="60" t="s">
        <v>187</v>
      </c>
      <c r="N184" s="60" t="s">
        <v>149</v>
      </c>
      <c r="O184" s="60" t="s">
        <v>150</v>
      </c>
      <c r="P184" s="60" t="s">
        <v>151</v>
      </c>
      <c r="BA184" s="141"/>
      <c r="BB184" s="141"/>
      <c r="BC184" s="141"/>
      <c r="BD184" s="141"/>
      <c r="BE184" s="141"/>
      <c r="BF184" s="141"/>
      <c r="BG184" s="141"/>
    </row>
    <row r="185" spans="1:59" x14ac:dyDescent="0.3">
      <c r="A185" s="60" t="s">
        <v>142</v>
      </c>
      <c r="B185" s="60" t="s">
        <v>143</v>
      </c>
      <c r="C185" s="60">
        <v>2260</v>
      </c>
      <c r="D185" s="61" t="s">
        <v>799</v>
      </c>
      <c r="E185" s="61" t="s">
        <v>800</v>
      </c>
      <c r="F185" s="60">
        <v>7</v>
      </c>
      <c r="G185" s="61" t="s">
        <v>801</v>
      </c>
      <c r="H185" s="62">
        <v>1973.856</v>
      </c>
      <c r="I185" s="60">
        <v>-23.4</v>
      </c>
      <c r="J185" s="62">
        <v>434.3</v>
      </c>
      <c r="K185" s="60">
        <v>5.2</v>
      </c>
      <c r="L185" s="60" t="s">
        <v>802</v>
      </c>
      <c r="M185" s="60" t="s">
        <v>261</v>
      </c>
      <c r="N185" s="60" t="s">
        <v>149</v>
      </c>
      <c r="O185" s="60" t="s">
        <v>150</v>
      </c>
      <c r="P185" s="60" t="s">
        <v>151</v>
      </c>
      <c r="BA185" s="141"/>
      <c r="BB185" s="141"/>
      <c r="BC185" s="141"/>
      <c r="BD185" s="141"/>
      <c r="BE185" s="141"/>
      <c r="BF185" s="141"/>
      <c r="BG185" s="141"/>
    </row>
    <row r="186" spans="1:59" x14ac:dyDescent="0.3">
      <c r="A186" s="60" t="s">
        <v>142</v>
      </c>
      <c r="B186" s="60" t="s">
        <v>143</v>
      </c>
      <c r="C186" s="60">
        <v>2261</v>
      </c>
      <c r="D186" s="61" t="s">
        <v>803</v>
      </c>
      <c r="E186" s="60" t="s">
        <v>153</v>
      </c>
      <c r="F186" s="60">
        <v>-999</v>
      </c>
      <c r="G186" s="61" t="s">
        <v>803</v>
      </c>
      <c r="H186" s="62">
        <v>1973.933</v>
      </c>
      <c r="I186" s="60">
        <v>-23.3</v>
      </c>
      <c r="J186" s="62">
        <v>417.3</v>
      </c>
      <c r="K186" s="60">
        <v>4.4000000000000004</v>
      </c>
      <c r="L186" s="60" t="s">
        <v>804</v>
      </c>
      <c r="M186" s="60" t="s">
        <v>805</v>
      </c>
      <c r="N186" s="60" t="s">
        <v>160</v>
      </c>
      <c r="O186" s="60" t="s">
        <v>150</v>
      </c>
      <c r="P186" s="60" t="s">
        <v>151</v>
      </c>
      <c r="BA186" s="141"/>
      <c r="BB186" s="141"/>
      <c r="BC186" s="141"/>
      <c r="BD186" s="141"/>
      <c r="BE186" s="141"/>
      <c r="BF186" s="141"/>
      <c r="BG186" s="141"/>
    </row>
    <row r="187" spans="1:59" x14ac:dyDescent="0.3">
      <c r="A187" s="60" t="s">
        <v>142</v>
      </c>
      <c r="B187" s="60" t="s">
        <v>143</v>
      </c>
      <c r="C187" s="60">
        <v>3565</v>
      </c>
      <c r="D187" s="61" t="s">
        <v>806</v>
      </c>
      <c r="E187" s="60" t="s">
        <v>153</v>
      </c>
      <c r="F187" s="60">
        <v>-999</v>
      </c>
      <c r="G187" s="61" t="s">
        <v>806</v>
      </c>
      <c r="H187" s="62">
        <v>1974.029</v>
      </c>
      <c r="I187" s="60">
        <v>-23.2</v>
      </c>
      <c r="J187" s="62">
        <v>412.8</v>
      </c>
      <c r="K187" s="60">
        <v>4.9000000000000004</v>
      </c>
      <c r="L187" s="60" t="s">
        <v>807</v>
      </c>
      <c r="M187" s="60" t="s">
        <v>182</v>
      </c>
      <c r="N187" s="60" t="s">
        <v>149</v>
      </c>
      <c r="O187" s="60" t="s">
        <v>150</v>
      </c>
      <c r="P187" s="60" t="s">
        <v>151</v>
      </c>
      <c r="BA187" s="141"/>
      <c r="BB187" s="141"/>
      <c r="BC187" s="141"/>
      <c r="BD187" s="141"/>
      <c r="BE187" s="141"/>
      <c r="BF187" s="141"/>
      <c r="BG187" s="141"/>
    </row>
    <row r="188" spans="1:59" x14ac:dyDescent="0.3">
      <c r="A188" s="60" t="s">
        <v>142</v>
      </c>
      <c r="B188" s="60" t="s">
        <v>143</v>
      </c>
      <c r="C188" s="60">
        <v>3566</v>
      </c>
      <c r="D188" s="61" t="s">
        <v>808</v>
      </c>
      <c r="E188" s="60" t="s">
        <v>153</v>
      </c>
      <c r="F188" s="60">
        <v>-999</v>
      </c>
      <c r="G188" s="61" t="s">
        <v>808</v>
      </c>
      <c r="H188" s="62">
        <v>1974.086</v>
      </c>
      <c r="I188" s="60">
        <v>-23</v>
      </c>
      <c r="J188" s="62">
        <v>405.1</v>
      </c>
      <c r="K188" s="60">
        <v>4.5</v>
      </c>
      <c r="L188" s="60" t="s">
        <v>809</v>
      </c>
      <c r="M188" s="60" t="s">
        <v>810</v>
      </c>
      <c r="N188" s="60" t="s">
        <v>149</v>
      </c>
      <c r="O188" s="60" t="s">
        <v>150</v>
      </c>
      <c r="P188" s="60" t="s">
        <v>151</v>
      </c>
      <c r="BA188" s="141"/>
      <c r="BB188" s="141"/>
      <c r="BC188" s="141"/>
      <c r="BD188" s="141"/>
      <c r="BE188" s="141"/>
      <c r="BF188" s="141"/>
      <c r="BG188" s="141"/>
    </row>
    <row r="189" spans="1:59" x14ac:dyDescent="0.3">
      <c r="A189" s="60" t="s">
        <v>142</v>
      </c>
      <c r="B189" s="60" t="s">
        <v>143</v>
      </c>
      <c r="C189" s="60">
        <v>3567</v>
      </c>
      <c r="D189" s="61" t="s">
        <v>811</v>
      </c>
      <c r="E189" s="61" t="s">
        <v>812</v>
      </c>
      <c r="F189" s="60">
        <v>7</v>
      </c>
      <c r="G189" s="61" t="s">
        <v>813</v>
      </c>
      <c r="H189" s="62">
        <v>1974.182</v>
      </c>
      <c r="I189" s="60">
        <v>-22.2</v>
      </c>
      <c r="J189" s="62">
        <v>418.7</v>
      </c>
      <c r="K189" s="60">
        <v>4.5999999999999996</v>
      </c>
      <c r="L189" s="60" t="s">
        <v>814</v>
      </c>
      <c r="M189" s="60" t="s">
        <v>778</v>
      </c>
      <c r="N189" s="60" t="s">
        <v>160</v>
      </c>
      <c r="O189" s="60" t="s">
        <v>150</v>
      </c>
      <c r="P189" s="60" t="s">
        <v>151</v>
      </c>
      <c r="BA189" s="141"/>
      <c r="BB189" s="141"/>
      <c r="BC189" s="141"/>
      <c r="BD189" s="141"/>
      <c r="BE189" s="141"/>
      <c r="BF189" s="141"/>
      <c r="BG189" s="141"/>
    </row>
    <row r="190" spans="1:59" x14ac:dyDescent="0.3">
      <c r="A190" s="60" t="s">
        <v>142</v>
      </c>
      <c r="B190" s="60" t="s">
        <v>143</v>
      </c>
      <c r="C190" s="60">
        <v>3568</v>
      </c>
      <c r="D190" s="61" t="s">
        <v>815</v>
      </c>
      <c r="E190" s="61" t="s">
        <v>816</v>
      </c>
      <c r="F190" s="60">
        <v>6</v>
      </c>
      <c r="G190" s="61" t="s">
        <v>817</v>
      </c>
      <c r="H190" s="62">
        <v>1974.2560000000001</v>
      </c>
      <c r="I190" s="60">
        <v>-23</v>
      </c>
      <c r="J190" s="62">
        <v>417.4</v>
      </c>
      <c r="K190" s="60">
        <v>4.5999999999999996</v>
      </c>
      <c r="L190" s="60" t="s">
        <v>818</v>
      </c>
      <c r="M190" s="60" t="s">
        <v>778</v>
      </c>
      <c r="N190" s="60" t="s">
        <v>160</v>
      </c>
      <c r="O190" s="60" t="s">
        <v>150</v>
      </c>
      <c r="P190" s="60" t="s">
        <v>151</v>
      </c>
      <c r="BA190" s="141"/>
      <c r="BB190" s="141"/>
      <c r="BC190" s="141"/>
      <c r="BD190" s="141"/>
      <c r="BE190" s="141"/>
      <c r="BF190" s="141"/>
      <c r="BG190" s="141"/>
    </row>
    <row r="191" spans="1:59" x14ac:dyDescent="0.3">
      <c r="A191" s="60" t="s">
        <v>142</v>
      </c>
      <c r="B191" s="60" t="s">
        <v>143</v>
      </c>
      <c r="C191" s="60">
        <v>3572</v>
      </c>
      <c r="D191" s="61" t="s">
        <v>819</v>
      </c>
      <c r="E191" s="61" t="s">
        <v>820</v>
      </c>
      <c r="F191" s="60">
        <v>7</v>
      </c>
      <c r="G191" s="61" t="s">
        <v>821</v>
      </c>
      <c r="H191" s="62">
        <v>1974.355</v>
      </c>
      <c r="I191" s="60">
        <v>-23.3</v>
      </c>
      <c r="J191" s="62">
        <v>386.9</v>
      </c>
      <c r="K191" s="60">
        <v>4.5</v>
      </c>
      <c r="L191" s="60" t="s">
        <v>822</v>
      </c>
      <c r="M191" s="60" t="s">
        <v>810</v>
      </c>
      <c r="N191" s="60" t="s">
        <v>160</v>
      </c>
      <c r="O191" s="60" t="s">
        <v>150</v>
      </c>
      <c r="P191" s="60" t="s">
        <v>151</v>
      </c>
      <c r="BA191" s="141"/>
      <c r="BB191" s="141"/>
      <c r="BC191" s="141"/>
      <c r="BD191" s="141"/>
      <c r="BE191" s="141"/>
      <c r="BF191" s="141"/>
      <c r="BG191" s="141"/>
    </row>
    <row r="192" spans="1:59" x14ac:dyDescent="0.3">
      <c r="A192" s="60" t="s">
        <v>142</v>
      </c>
      <c r="B192" s="60" t="s">
        <v>143</v>
      </c>
      <c r="C192" s="60">
        <v>4052</v>
      </c>
      <c r="D192" s="61" t="s">
        <v>823</v>
      </c>
      <c r="E192" s="61" t="s">
        <v>824</v>
      </c>
      <c r="F192" s="60">
        <v>6</v>
      </c>
      <c r="G192" s="61" t="s">
        <v>825</v>
      </c>
      <c r="H192" s="62">
        <v>1974.432</v>
      </c>
      <c r="I192" s="60">
        <v>-23.3</v>
      </c>
      <c r="J192" s="62">
        <v>359.6</v>
      </c>
      <c r="K192" s="60">
        <v>4.5999999999999996</v>
      </c>
      <c r="L192" s="60" t="s">
        <v>826</v>
      </c>
      <c r="M192" s="60" t="s">
        <v>778</v>
      </c>
      <c r="N192" s="60" t="s">
        <v>160</v>
      </c>
      <c r="O192" s="60" t="s">
        <v>150</v>
      </c>
      <c r="P192" s="60" t="s">
        <v>151</v>
      </c>
      <c r="BA192" s="141"/>
      <c r="BB192" s="141"/>
      <c r="BC192" s="141"/>
      <c r="BD192" s="141"/>
      <c r="BE192" s="141"/>
      <c r="BF192" s="141"/>
      <c r="BG192" s="141"/>
    </row>
    <row r="193" spans="1:59" x14ac:dyDescent="0.3">
      <c r="A193" s="60" t="s">
        <v>142</v>
      </c>
      <c r="B193" s="60" t="s">
        <v>143</v>
      </c>
      <c r="C193" s="60">
        <v>4057</v>
      </c>
      <c r="D193" s="61" t="s">
        <v>827</v>
      </c>
      <c r="E193" s="60" t="s">
        <v>153</v>
      </c>
      <c r="F193" s="60">
        <v>-999</v>
      </c>
      <c r="G193" s="61" t="s">
        <v>827</v>
      </c>
      <c r="H193" s="62">
        <v>1974.511</v>
      </c>
      <c r="I193" s="60">
        <v>-23.3</v>
      </c>
      <c r="J193" s="62">
        <v>394.4</v>
      </c>
      <c r="K193" s="60">
        <v>4.7</v>
      </c>
      <c r="L193" s="60" t="s">
        <v>828</v>
      </c>
      <c r="M193" s="60" t="s">
        <v>829</v>
      </c>
      <c r="N193" s="60" t="s">
        <v>160</v>
      </c>
      <c r="O193" s="60" t="s">
        <v>150</v>
      </c>
      <c r="P193" s="60" t="s">
        <v>151</v>
      </c>
      <c r="BA193" s="141"/>
      <c r="BB193" s="141"/>
      <c r="BC193" s="141"/>
      <c r="BD193" s="141"/>
      <c r="BE193" s="141"/>
      <c r="BF193" s="141"/>
      <c r="BG193" s="141"/>
    </row>
    <row r="194" spans="1:59" x14ac:dyDescent="0.3">
      <c r="A194" s="60" t="s">
        <v>142</v>
      </c>
      <c r="B194" s="60" t="s">
        <v>143</v>
      </c>
      <c r="C194" s="60">
        <v>4058</v>
      </c>
      <c r="D194" s="61" t="s">
        <v>830</v>
      </c>
      <c r="E194" s="60" t="s">
        <v>153</v>
      </c>
      <c r="F194" s="60">
        <v>-999</v>
      </c>
      <c r="G194" s="61" t="s">
        <v>830</v>
      </c>
      <c r="H194" s="62">
        <v>1974.5989999999999</v>
      </c>
      <c r="I194" s="60">
        <v>-24.8</v>
      </c>
      <c r="J194" s="62">
        <v>392.4</v>
      </c>
      <c r="K194" s="60">
        <v>5.2</v>
      </c>
      <c r="L194" s="60" t="s">
        <v>831</v>
      </c>
      <c r="M194" s="60" t="s">
        <v>261</v>
      </c>
      <c r="N194" s="60" t="s">
        <v>160</v>
      </c>
      <c r="O194" s="60" t="s">
        <v>150</v>
      </c>
      <c r="P194" s="60" t="s">
        <v>151</v>
      </c>
      <c r="BA194" s="141"/>
      <c r="BB194" s="141"/>
      <c r="BC194" s="141"/>
      <c r="BD194" s="141"/>
      <c r="BE194" s="141"/>
      <c r="BF194" s="141"/>
      <c r="BG194" s="141"/>
    </row>
    <row r="195" spans="1:59" x14ac:dyDescent="0.3">
      <c r="A195" s="60" t="s">
        <v>142</v>
      </c>
      <c r="B195" s="60" t="s">
        <v>143</v>
      </c>
      <c r="C195" s="60">
        <v>4062</v>
      </c>
      <c r="D195" s="61" t="s">
        <v>832</v>
      </c>
      <c r="E195" s="60" t="s">
        <v>153</v>
      </c>
      <c r="F195" s="60">
        <v>-999</v>
      </c>
      <c r="G195" s="61" t="s">
        <v>832</v>
      </c>
      <c r="H195" s="62">
        <v>1974.681</v>
      </c>
      <c r="I195" s="60">
        <v>-23.4</v>
      </c>
      <c r="J195" s="62">
        <v>405.1</v>
      </c>
      <c r="K195" s="60">
        <v>4.7</v>
      </c>
      <c r="L195" s="60" t="s">
        <v>833</v>
      </c>
      <c r="M195" s="60" t="s">
        <v>829</v>
      </c>
      <c r="N195" s="60" t="s">
        <v>160</v>
      </c>
      <c r="O195" s="60" t="s">
        <v>150</v>
      </c>
      <c r="P195" s="60" t="s">
        <v>151</v>
      </c>
      <c r="BA195" s="141"/>
      <c r="BB195" s="141"/>
      <c r="BC195" s="141"/>
      <c r="BD195" s="141"/>
      <c r="BE195" s="141"/>
      <c r="BF195" s="141"/>
      <c r="BG195" s="141"/>
    </row>
    <row r="196" spans="1:59" x14ac:dyDescent="0.3">
      <c r="A196" s="60" t="s">
        <v>142</v>
      </c>
      <c r="B196" s="60" t="s">
        <v>143</v>
      </c>
      <c r="C196" s="60">
        <v>3848</v>
      </c>
      <c r="D196" s="61" t="s">
        <v>834</v>
      </c>
      <c r="E196" s="60" t="s">
        <v>153</v>
      </c>
      <c r="F196" s="60">
        <v>-999</v>
      </c>
      <c r="G196" s="61" t="s">
        <v>834</v>
      </c>
      <c r="H196" s="62">
        <v>1974.76</v>
      </c>
      <c r="I196" s="60">
        <v>-23.2</v>
      </c>
      <c r="J196" s="62">
        <v>398.7</v>
      </c>
      <c r="K196" s="60">
        <v>6.4</v>
      </c>
      <c r="L196" s="60" t="s">
        <v>835</v>
      </c>
      <c r="M196" s="60" t="s">
        <v>460</v>
      </c>
      <c r="N196" s="60" t="s">
        <v>149</v>
      </c>
      <c r="O196" s="60" t="s">
        <v>150</v>
      </c>
      <c r="P196" s="60" t="s">
        <v>151</v>
      </c>
      <c r="BA196" s="141"/>
      <c r="BB196" s="141"/>
      <c r="BC196" s="141"/>
      <c r="BD196" s="141"/>
      <c r="BE196" s="141"/>
      <c r="BF196" s="141"/>
      <c r="BG196" s="141"/>
    </row>
    <row r="197" spans="1:59" x14ac:dyDescent="0.3">
      <c r="A197" s="60" t="s">
        <v>142</v>
      </c>
      <c r="B197" s="60" t="s">
        <v>143</v>
      </c>
      <c r="C197" s="60">
        <v>4065</v>
      </c>
      <c r="D197" s="61" t="s">
        <v>836</v>
      </c>
      <c r="E197" s="60" t="s">
        <v>153</v>
      </c>
      <c r="F197" s="60">
        <v>-999</v>
      </c>
      <c r="G197" s="61" t="s">
        <v>836</v>
      </c>
      <c r="H197" s="62">
        <v>1974.8530000000001</v>
      </c>
      <c r="I197" s="60">
        <v>-22.8</v>
      </c>
      <c r="J197" s="62">
        <v>401.8</v>
      </c>
      <c r="K197" s="60">
        <v>4.7</v>
      </c>
      <c r="L197" s="60" t="s">
        <v>837</v>
      </c>
      <c r="M197" s="60" t="s">
        <v>829</v>
      </c>
      <c r="N197" s="60" t="s">
        <v>160</v>
      </c>
      <c r="O197" s="60" t="s">
        <v>150</v>
      </c>
      <c r="P197" s="60" t="s">
        <v>151</v>
      </c>
      <c r="BA197" s="141"/>
      <c r="BB197" s="141"/>
      <c r="BC197" s="141"/>
      <c r="BD197" s="141"/>
      <c r="BE197" s="141"/>
      <c r="BF197" s="141"/>
      <c r="BG197" s="141"/>
    </row>
    <row r="198" spans="1:59" x14ac:dyDescent="0.3">
      <c r="A198" s="60" t="s">
        <v>142</v>
      </c>
      <c r="B198" s="60" t="s">
        <v>143</v>
      </c>
      <c r="C198" s="60">
        <v>4074</v>
      </c>
      <c r="D198" s="61" t="s">
        <v>838</v>
      </c>
      <c r="E198" s="60" t="s">
        <v>153</v>
      </c>
      <c r="F198" s="60">
        <v>-999</v>
      </c>
      <c r="G198" s="61" t="s">
        <v>838</v>
      </c>
      <c r="H198" s="62">
        <v>1974.9359999999999</v>
      </c>
      <c r="I198" s="60">
        <v>-23.4</v>
      </c>
      <c r="J198" s="62">
        <v>393.7</v>
      </c>
      <c r="K198" s="60">
        <v>4.7</v>
      </c>
      <c r="L198" s="60" t="s">
        <v>839</v>
      </c>
      <c r="M198" s="60" t="s">
        <v>829</v>
      </c>
      <c r="N198" s="60" t="s">
        <v>149</v>
      </c>
      <c r="O198" s="60" t="s">
        <v>150</v>
      </c>
      <c r="P198" s="60" t="s">
        <v>151</v>
      </c>
      <c r="BA198" s="141"/>
      <c r="BB198" s="141"/>
      <c r="BC198" s="141"/>
      <c r="BD198" s="141"/>
      <c r="BE198" s="141"/>
      <c r="BF198" s="141"/>
      <c r="BG198" s="141"/>
    </row>
    <row r="199" spans="1:59" x14ac:dyDescent="0.3">
      <c r="A199" s="60" t="s">
        <v>142</v>
      </c>
      <c r="B199" s="60" t="s">
        <v>143</v>
      </c>
      <c r="C199" s="60">
        <v>4076</v>
      </c>
      <c r="D199" s="61" t="s">
        <v>840</v>
      </c>
      <c r="E199" s="60" t="s">
        <v>153</v>
      </c>
      <c r="F199" s="60">
        <v>-999</v>
      </c>
      <c r="G199" s="61" t="s">
        <v>840</v>
      </c>
      <c r="H199" s="62">
        <v>1975.0260000000001</v>
      </c>
      <c r="I199" s="60">
        <v>-22.2</v>
      </c>
      <c r="J199" s="62">
        <v>396.3</v>
      </c>
      <c r="K199" s="60">
        <v>4.7</v>
      </c>
      <c r="L199" s="60" t="s">
        <v>841</v>
      </c>
      <c r="M199" s="60" t="s">
        <v>829</v>
      </c>
      <c r="N199" s="60" t="s">
        <v>149</v>
      </c>
      <c r="O199" s="60" t="s">
        <v>150</v>
      </c>
      <c r="P199" s="60" t="s">
        <v>151</v>
      </c>
      <c r="BA199" s="141"/>
      <c r="BB199" s="141"/>
      <c r="BC199" s="141"/>
      <c r="BD199" s="141"/>
      <c r="BE199" s="141"/>
      <c r="BF199" s="141"/>
      <c r="BG199" s="141"/>
    </row>
    <row r="200" spans="1:59" x14ac:dyDescent="0.3">
      <c r="A200" s="60" t="s">
        <v>142</v>
      </c>
      <c r="B200" s="60" t="s">
        <v>143</v>
      </c>
      <c r="C200" s="60">
        <v>4078</v>
      </c>
      <c r="D200" s="61" t="s">
        <v>842</v>
      </c>
      <c r="E200" s="60" t="s">
        <v>153</v>
      </c>
      <c r="F200" s="60">
        <v>-999</v>
      </c>
      <c r="G200" s="61" t="s">
        <v>842</v>
      </c>
      <c r="H200" s="62">
        <v>1975.1030000000001</v>
      </c>
      <c r="I200" s="60">
        <v>-23.4</v>
      </c>
      <c r="J200" s="62">
        <v>399</v>
      </c>
      <c r="K200" s="60">
        <v>5.2</v>
      </c>
      <c r="L200" s="60" t="s">
        <v>843</v>
      </c>
      <c r="M200" s="60" t="s">
        <v>261</v>
      </c>
      <c r="N200" s="60" t="s">
        <v>149</v>
      </c>
      <c r="O200" s="60" t="s">
        <v>150</v>
      </c>
      <c r="P200" s="60" t="s">
        <v>151</v>
      </c>
      <c r="BA200" s="141"/>
      <c r="BB200" s="141"/>
      <c r="BC200" s="141"/>
      <c r="BD200" s="141"/>
      <c r="BE200" s="141"/>
      <c r="BF200" s="141"/>
      <c r="BG200" s="141"/>
    </row>
    <row r="201" spans="1:59" x14ac:dyDescent="0.3">
      <c r="A201" s="60" t="s">
        <v>142</v>
      </c>
      <c r="B201" s="60" t="s">
        <v>143</v>
      </c>
      <c r="C201" s="60">
        <v>4083</v>
      </c>
      <c r="D201" s="61" t="s">
        <v>844</v>
      </c>
      <c r="E201" s="60" t="s">
        <v>153</v>
      </c>
      <c r="F201" s="60">
        <v>-999</v>
      </c>
      <c r="G201" s="61" t="s">
        <v>844</v>
      </c>
      <c r="H201" s="62">
        <v>1975.18</v>
      </c>
      <c r="I201" s="60">
        <v>-23.3</v>
      </c>
      <c r="J201" s="62">
        <v>400.6</v>
      </c>
      <c r="K201" s="60">
        <v>4.5</v>
      </c>
      <c r="L201" s="60" t="s">
        <v>845</v>
      </c>
      <c r="M201" s="60" t="s">
        <v>810</v>
      </c>
      <c r="N201" s="60" t="s">
        <v>149</v>
      </c>
      <c r="O201" s="60" t="s">
        <v>150</v>
      </c>
      <c r="P201" s="60" t="s">
        <v>151</v>
      </c>
      <c r="BA201" s="141"/>
      <c r="BB201" s="141"/>
      <c r="BC201" s="141"/>
      <c r="BD201" s="141"/>
      <c r="BE201" s="141"/>
      <c r="BF201" s="141"/>
      <c r="BG201" s="141"/>
    </row>
    <row r="202" spans="1:59" x14ac:dyDescent="0.3">
      <c r="A202" s="60" t="s">
        <v>142</v>
      </c>
      <c r="B202" s="60" t="s">
        <v>143</v>
      </c>
      <c r="C202" s="60">
        <v>4088</v>
      </c>
      <c r="D202" s="61" t="s">
        <v>846</v>
      </c>
      <c r="E202" s="60" t="s">
        <v>153</v>
      </c>
      <c r="F202" s="60">
        <v>-999</v>
      </c>
      <c r="G202" s="61" t="s">
        <v>846</v>
      </c>
      <c r="H202" s="62">
        <v>1975.259</v>
      </c>
      <c r="I202" s="60">
        <v>-23.4</v>
      </c>
      <c r="J202" s="62">
        <v>397.6</v>
      </c>
      <c r="K202" s="60">
        <v>4.5</v>
      </c>
      <c r="L202" s="60" t="s">
        <v>847</v>
      </c>
      <c r="M202" s="60" t="s">
        <v>810</v>
      </c>
      <c r="N202" s="60" t="s">
        <v>160</v>
      </c>
      <c r="O202" s="60" t="s">
        <v>150</v>
      </c>
      <c r="P202" s="60" t="s">
        <v>151</v>
      </c>
      <c r="BA202" s="141"/>
      <c r="BB202" s="141"/>
      <c r="BC202" s="141"/>
      <c r="BD202" s="141"/>
      <c r="BE202" s="141"/>
      <c r="BF202" s="141"/>
      <c r="BG202" s="141"/>
    </row>
    <row r="203" spans="1:59" x14ac:dyDescent="0.3">
      <c r="A203" s="60" t="s">
        <v>142</v>
      </c>
      <c r="B203" s="60" t="s">
        <v>143</v>
      </c>
      <c r="C203" s="60">
        <v>4090</v>
      </c>
      <c r="D203" s="61" t="s">
        <v>848</v>
      </c>
      <c r="E203" s="60" t="s">
        <v>153</v>
      </c>
      <c r="F203" s="60">
        <v>-999</v>
      </c>
      <c r="G203" s="61" t="s">
        <v>848</v>
      </c>
      <c r="H203" s="62">
        <v>1975.355</v>
      </c>
      <c r="I203" s="60">
        <v>-23.2</v>
      </c>
      <c r="J203" s="62">
        <v>389.2</v>
      </c>
      <c r="K203" s="60">
        <v>5</v>
      </c>
      <c r="L203" s="60" t="s">
        <v>849</v>
      </c>
      <c r="M203" s="60" t="s">
        <v>384</v>
      </c>
      <c r="N203" s="60" t="s">
        <v>160</v>
      </c>
      <c r="O203" s="60" t="s">
        <v>150</v>
      </c>
      <c r="P203" s="60" t="s">
        <v>151</v>
      </c>
      <c r="BA203" s="141"/>
      <c r="BB203" s="141"/>
      <c r="BC203" s="141"/>
      <c r="BD203" s="141"/>
      <c r="BE203" s="141"/>
      <c r="BF203" s="141"/>
      <c r="BG203" s="141"/>
    </row>
    <row r="204" spans="1:59" x14ac:dyDescent="0.3">
      <c r="A204" s="60" t="s">
        <v>142</v>
      </c>
      <c r="B204" s="60" t="s">
        <v>143</v>
      </c>
      <c r="C204" s="60">
        <v>4092</v>
      </c>
      <c r="D204" s="61" t="s">
        <v>850</v>
      </c>
      <c r="E204" s="61" t="s">
        <v>851</v>
      </c>
      <c r="F204" s="60">
        <v>22</v>
      </c>
      <c r="G204" s="61" t="s">
        <v>852</v>
      </c>
      <c r="H204" s="62">
        <v>1975.4670000000001</v>
      </c>
      <c r="I204" s="60">
        <v>-23.9</v>
      </c>
      <c r="J204" s="62">
        <v>384.4</v>
      </c>
      <c r="K204" s="60">
        <v>4.5</v>
      </c>
      <c r="L204" s="60" t="s">
        <v>853</v>
      </c>
      <c r="M204" s="60" t="s">
        <v>810</v>
      </c>
      <c r="N204" s="60" t="s">
        <v>160</v>
      </c>
      <c r="O204" s="60" t="s">
        <v>150</v>
      </c>
      <c r="P204" s="60" t="s">
        <v>151</v>
      </c>
      <c r="BA204" s="141"/>
      <c r="BB204" s="141"/>
      <c r="BC204" s="141"/>
      <c r="BD204" s="141"/>
      <c r="BE204" s="141"/>
      <c r="BF204" s="141"/>
      <c r="BG204" s="141"/>
    </row>
    <row r="205" spans="1:59" x14ac:dyDescent="0.3">
      <c r="A205" s="60" t="s">
        <v>142</v>
      </c>
      <c r="B205" s="60" t="s">
        <v>143</v>
      </c>
      <c r="C205" s="60">
        <v>4094</v>
      </c>
      <c r="D205" s="61" t="s">
        <v>851</v>
      </c>
      <c r="E205" s="61" t="s">
        <v>854</v>
      </c>
      <c r="F205" s="60">
        <v>17</v>
      </c>
      <c r="G205" s="61" t="s">
        <v>855</v>
      </c>
      <c r="H205" s="62">
        <v>1975.519</v>
      </c>
      <c r="I205" s="60">
        <v>-23.1</v>
      </c>
      <c r="J205" s="62">
        <v>377.4</v>
      </c>
      <c r="K205" s="60">
        <v>4.5</v>
      </c>
      <c r="L205" s="60" t="s">
        <v>856</v>
      </c>
      <c r="M205" s="60" t="s">
        <v>810</v>
      </c>
      <c r="N205" s="60" t="s">
        <v>160</v>
      </c>
      <c r="O205" s="60" t="s">
        <v>150</v>
      </c>
      <c r="P205" s="60" t="s">
        <v>151</v>
      </c>
      <c r="BA205" s="141"/>
      <c r="BB205" s="141"/>
      <c r="BC205" s="141"/>
      <c r="BD205" s="141"/>
      <c r="BE205" s="141"/>
      <c r="BF205" s="141"/>
      <c r="BG205" s="141"/>
    </row>
    <row r="206" spans="1:59" x14ac:dyDescent="0.3">
      <c r="A206" s="60" t="s">
        <v>142</v>
      </c>
      <c r="B206" s="60" t="s">
        <v>143</v>
      </c>
      <c r="C206" s="60">
        <v>4108</v>
      </c>
      <c r="D206" s="61" t="s">
        <v>857</v>
      </c>
      <c r="E206" s="60" t="s">
        <v>153</v>
      </c>
      <c r="F206" s="60">
        <v>-999</v>
      </c>
      <c r="G206" s="61" t="s">
        <v>857</v>
      </c>
      <c r="H206" s="62">
        <v>1975.607</v>
      </c>
      <c r="I206" s="60">
        <v>-24.9</v>
      </c>
      <c r="J206" s="62">
        <v>378.2</v>
      </c>
      <c r="K206" s="60">
        <v>5.0999999999999996</v>
      </c>
      <c r="L206" s="60" t="s">
        <v>858</v>
      </c>
      <c r="M206" s="60" t="s">
        <v>248</v>
      </c>
      <c r="N206" s="60" t="s">
        <v>160</v>
      </c>
      <c r="O206" s="60" t="s">
        <v>150</v>
      </c>
      <c r="P206" s="60" t="s">
        <v>151</v>
      </c>
      <c r="BA206" s="141"/>
      <c r="BB206" s="141"/>
      <c r="BC206" s="141"/>
      <c r="BD206" s="141"/>
      <c r="BE206" s="141"/>
      <c r="BF206" s="141"/>
      <c r="BG206" s="141"/>
    </row>
    <row r="207" spans="1:59" x14ac:dyDescent="0.3">
      <c r="A207" s="60" t="s">
        <v>142</v>
      </c>
      <c r="B207" s="60" t="s">
        <v>143</v>
      </c>
      <c r="C207" s="60">
        <v>4110</v>
      </c>
      <c r="D207" s="61" t="s">
        <v>859</v>
      </c>
      <c r="E207" s="61" t="s">
        <v>860</v>
      </c>
      <c r="F207" s="60">
        <v>24</v>
      </c>
      <c r="G207" s="61" t="s">
        <v>861</v>
      </c>
      <c r="H207" s="62">
        <v>1975.6969999999999</v>
      </c>
      <c r="I207" s="60">
        <v>-26.2</v>
      </c>
      <c r="J207" s="62">
        <v>367.6</v>
      </c>
      <c r="K207" s="60">
        <v>5.0999999999999996</v>
      </c>
      <c r="L207" s="60" t="s">
        <v>862</v>
      </c>
      <c r="M207" s="60" t="s">
        <v>248</v>
      </c>
      <c r="N207" s="60" t="s">
        <v>160</v>
      </c>
      <c r="O207" s="60" t="s">
        <v>150</v>
      </c>
      <c r="P207" s="60" t="s">
        <v>151</v>
      </c>
      <c r="BA207" s="141"/>
      <c r="BB207" s="141"/>
      <c r="BC207" s="141"/>
      <c r="BD207" s="141"/>
      <c r="BE207" s="141"/>
      <c r="BF207" s="141"/>
      <c r="BG207" s="141"/>
    </row>
    <row r="208" spans="1:59" x14ac:dyDescent="0.3">
      <c r="A208" s="60" t="s">
        <v>142</v>
      </c>
      <c r="B208" s="60" t="s">
        <v>143</v>
      </c>
      <c r="C208" s="60">
        <v>4121</v>
      </c>
      <c r="D208" s="61" t="s">
        <v>863</v>
      </c>
      <c r="E208" s="61" t="s">
        <v>864</v>
      </c>
      <c r="F208" s="60">
        <v>10</v>
      </c>
      <c r="G208" s="61" t="s">
        <v>865</v>
      </c>
      <c r="H208" s="62">
        <v>1975.7550000000001</v>
      </c>
      <c r="I208" s="60">
        <v>-23.6</v>
      </c>
      <c r="J208" s="62">
        <v>354</v>
      </c>
      <c r="K208" s="60">
        <v>11.8</v>
      </c>
      <c r="L208" s="60" t="s">
        <v>866</v>
      </c>
      <c r="M208" s="60" t="s">
        <v>867</v>
      </c>
      <c r="N208" s="60" t="s">
        <v>149</v>
      </c>
      <c r="O208" s="60" t="s">
        <v>150</v>
      </c>
      <c r="P208" s="60" t="s">
        <v>151</v>
      </c>
      <c r="BA208" s="141"/>
      <c r="BB208" s="141"/>
      <c r="BC208" s="141"/>
      <c r="BD208" s="141"/>
      <c r="BE208" s="141"/>
      <c r="BF208" s="141"/>
      <c r="BG208" s="141"/>
    </row>
    <row r="209" spans="1:59" x14ac:dyDescent="0.3">
      <c r="A209" s="60" t="s">
        <v>142</v>
      </c>
      <c r="B209" s="60" t="s">
        <v>143</v>
      </c>
      <c r="C209" s="60">
        <v>4119</v>
      </c>
      <c r="D209" s="61" t="s">
        <v>864</v>
      </c>
      <c r="E209" s="61" t="s">
        <v>868</v>
      </c>
      <c r="F209" s="60">
        <v>7</v>
      </c>
      <c r="G209" s="61" t="s">
        <v>869</v>
      </c>
      <c r="H209" s="62">
        <v>1975.7739999999999</v>
      </c>
      <c r="I209" s="60">
        <v>-22.4</v>
      </c>
      <c r="J209" s="62">
        <v>365.4</v>
      </c>
      <c r="K209" s="60">
        <v>4.5999999999999996</v>
      </c>
      <c r="L209" s="60" t="s">
        <v>870</v>
      </c>
      <c r="M209" s="60" t="s">
        <v>778</v>
      </c>
      <c r="N209" s="60" t="s">
        <v>160</v>
      </c>
      <c r="O209" s="60" t="s">
        <v>150</v>
      </c>
      <c r="P209" s="60" t="s">
        <v>151</v>
      </c>
      <c r="BA209" s="141"/>
      <c r="BB209" s="141"/>
      <c r="BC209" s="141"/>
      <c r="BD209" s="141"/>
      <c r="BE209" s="141"/>
      <c r="BF209" s="141"/>
      <c r="BG209" s="141"/>
    </row>
    <row r="210" spans="1:59" x14ac:dyDescent="0.3">
      <c r="A210" s="60" t="s">
        <v>142</v>
      </c>
      <c r="B210" s="60" t="s">
        <v>143</v>
      </c>
      <c r="C210" s="60">
        <v>4122</v>
      </c>
      <c r="D210" s="61" t="s">
        <v>871</v>
      </c>
      <c r="E210" s="61" t="s">
        <v>872</v>
      </c>
      <c r="F210" s="60">
        <v>10</v>
      </c>
      <c r="G210" s="61" t="s">
        <v>873</v>
      </c>
      <c r="H210" s="62">
        <v>1975.873</v>
      </c>
      <c r="I210" s="60">
        <v>-23</v>
      </c>
      <c r="J210" s="62">
        <v>363.9</v>
      </c>
      <c r="K210" s="60">
        <v>4.9000000000000004</v>
      </c>
      <c r="L210" s="60" t="s">
        <v>874</v>
      </c>
      <c r="M210" s="60" t="s">
        <v>182</v>
      </c>
      <c r="N210" s="60" t="s">
        <v>160</v>
      </c>
      <c r="O210" s="60" t="s">
        <v>150</v>
      </c>
      <c r="P210" s="60" t="s">
        <v>151</v>
      </c>
      <c r="BA210" s="141"/>
      <c r="BB210" s="141"/>
      <c r="BC210" s="141"/>
      <c r="BD210" s="141"/>
      <c r="BE210" s="141"/>
      <c r="BF210" s="141"/>
      <c r="BG210" s="141"/>
    </row>
    <row r="211" spans="1:59" x14ac:dyDescent="0.3">
      <c r="A211" s="60" t="s">
        <v>142</v>
      </c>
      <c r="B211" s="60" t="s">
        <v>143</v>
      </c>
      <c r="C211" s="60">
        <v>4124</v>
      </c>
      <c r="D211" s="61" t="s">
        <v>875</v>
      </c>
      <c r="E211" s="60" t="s">
        <v>153</v>
      </c>
      <c r="F211" s="60">
        <v>-999</v>
      </c>
      <c r="G211" s="61" t="s">
        <v>875</v>
      </c>
      <c r="H211" s="62">
        <v>1975.9269999999999</v>
      </c>
      <c r="I211" s="60">
        <v>-23.6</v>
      </c>
      <c r="J211" s="62">
        <v>370.8</v>
      </c>
      <c r="K211" s="60">
        <v>5.0999999999999996</v>
      </c>
      <c r="L211" s="60" t="s">
        <v>876</v>
      </c>
      <c r="M211" s="60" t="s">
        <v>248</v>
      </c>
      <c r="N211" s="60" t="s">
        <v>149</v>
      </c>
      <c r="O211" s="60" t="s">
        <v>150</v>
      </c>
      <c r="P211" s="60" t="s">
        <v>151</v>
      </c>
      <c r="BA211" s="141"/>
      <c r="BB211" s="141"/>
      <c r="BC211" s="141"/>
      <c r="BD211" s="141"/>
      <c r="BE211" s="141"/>
      <c r="BF211" s="141"/>
      <c r="BG211" s="141"/>
    </row>
    <row r="212" spans="1:59" x14ac:dyDescent="0.3">
      <c r="A212" s="60" t="s">
        <v>142</v>
      </c>
      <c r="B212" s="60" t="s">
        <v>143</v>
      </c>
      <c r="C212" s="60">
        <v>4126</v>
      </c>
      <c r="D212" s="61" t="s">
        <v>877</v>
      </c>
      <c r="E212" s="61" t="s">
        <v>878</v>
      </c>
      <c r="F212" s="60">
        <v>15</v>
      </c>
      <c r="G212" s="61" t="s">
        <v>879</v>
      </c>
      <c r="H212" s="62">
        <v>1976.0340000000001</v>
      </c>
      <c r="I212" s="60">
        <v>-23.8</v>
      </c>
      <c r="J212" s="62">
        <v>373.4</v>
      </c>
      <c r="K212" s="60">
        <v>5.0999999999999996</v>
      </c>
      <c r="L212" s="60" t="s">
        <v>880</v>
      </c>
      <c r="M212" s="60" t="s">
        <v>248</v>
      </c>
      <c r="N212" s="60" t="s">
        <v>149</v>
      </c>
      <c r="O212" s="60" t="s">
        <v>150</v>
      </c>
      <c r="P212" s="60" t="s">
        <v>151</v>
      </c>
      <c r="BA212" s="141"/>
      <c r="BB212" s="141"/>
      <c r="BC212" s="141"/>
      <c r="BD212" s="141"/>
      <c r="BE212" s="141"/>
      <c r="BF212" s="141"/>
      <c r="BG212" s="141"/>
    </row>
    <row r="213" spans="1:59" x14ac:dyDescent="0.3">
      <c r="A213" s="60" t="s">
        <v>142</v>
      </c>
      <c r="B213" s="60" t="s">
        <v>143</v>
      </c>
      <c r="C213" s="60">
        <v>4135</v>
      </c>
      <c r="D213" s="61" t="s">
        <v>881</v>
      </c>
      <c r="E213" s="61" t="s">
        <v>882</v>
      </c>
      <c r="F213" s="60">
        <v>8</v>
      </c>
      <c r="G213" s="61" t="s">
        <v>883</v>
      </c>
      <c r="H213" s="62">
        <v>1976.1</v>
      </c>
      <c r="I213" s="60">
        <v>-24.3</v>
      </c>
      <c r="J213" s="62">
        <v>368.1</v>
      </c>
      <c r="K213" s="60">
        <v>4.5999999999999996</v>
      </c>
      <c r="L213" s="60" t="s">
        <v>884</v>
      </c>
      <c r="M213" s="60" t="s">
        <v>778</v>
      </c>
      <c r="N213" s="60" t="s">
        <v>149</v>
      </c>
      <c r="O213" s="60" t="s">
        <v>150</v>
      </c>
      <c r="P213" s="60" t="s">
        <v>151</v>
      </c>
      <c r="BA213" s="141"/>
      <c r="BB213" s="141"/>
      <c r="BC213" s="141"/>
      <c r="BD213" s="141"/>
      <c r="BE213" s="141"/>
      <c r="BF213" s="141"/>
      <c r="BG213" s="141"/>
    </row>
    <row r="214" spans="1:59" x14ac:dyDescent="0.3">
      <c r="A214" s="60" t="s">
        <v>142</v>
      </c>
      <c r="B214" s="60" t="s">
        <v>143</v>
      </c>
      <c r="C214" s="60">
        <v>4137</v>
      </c>
      <c r="D214" s="61" t="s">
        <v>885</v>
      </c>
      <c r="E214" s="61" t="s">
        <v>886</v>
      </c>
      <c r="F214" s="60">
        <v>7</v>
      </c>
      <c r="G214" s="61" t="s">
        <v>887</v>
      </c>
      <c r="H214" s="62">
        <v>1976.1790000000001</v>
      </c>
      <c r="I214" s="60">
        <v>-23.7</v>
      </c>
      <c r="J214" s="62">
        <v>366.6</v>
      </c>
      <c r="K214" s="60">
        <v>4.3</v>
      </c>
      <c r="L214" s="60" t="s">
        <v>888</v>
      </c>
      <c r="M214" s="60" t="s">
        <v>230</v>
      </c>
      <c r="N214" s="60" t="s">
        <v>160</v>
      </c>
      <c r="O214" s="60" t="s">
        <v>150</v>
      </c>
      <c r="P214" s="60" t="s">
        <v>151</v>
      </c>
      <c r="BA214" s="141"/>
      <c r="BB214" s="141"/>
      <c r="BC214" s="141"/>
      <c r="BD214" s="141"/>
      <c r="BE214" s="141"/>
      <c r="BF214" s="141"/>
      <c r="BG214" s="141"/>
    </row>
    <row r="215" spans="1:59" x14ac:dyDescent="0.3">
      <c r="A215" s="60" t="s">
        <v>142</v>
      </c>
      <c r="B215" s="60" t="s">
        <v>143</v>
      </c>
      <c r="C215" s="60">
        <v>4145</v>
      </c>
      <c r="D215" s="61" t="s">
        <v>889</v>
      </c>
      <c r="E215" s="60" t="s">
        <v>153</v>
      </c>
      <c r="F215" s="60">
        <v>-999</v>
      </c>
      <c r="G215" s="61" t="s">
        <v>889</v>
      </c>
      <c r="H215" s="62">
        <v>1976.2750000000001</v>
      </c>
      <c r="I215" s="60">
        <v>-23</v>
      </c>
      <c r="J215" s="62">
        <v>346</v>
      </c>
      <c r="K215" s="60">
        <v>4.5</v>
      </c>
      <c r="L215" s="60" t="s">
        <v>890</v>
      </c>
      <c r="M215" s="60" t="s">
        <v>810</v>
      </c>
      <c r="N215" s="60" t="s">
        <v>160</v>
      </c>
      <c r="O215" s="60" t="s">
        <v>150</v>
      </c>
      <c r="P215" s="60" t="s">
        <v>151</v>
      </c>
      <c r="BA215" s="141"/>
      <c r="BB215" s="141"/>
      <c r="BC215" s="141"/>
      <c r="BD215" s="141"/>
      <c r="BE215" s="141"/>
      <c r="BF215" s="141"/>
      <c r="BG215" s="141"/>
    </row>
    <row r="216" spans="1:59" x14ac:dyDescent="0.3">
      <c r="A216" s="60" t="s">
        <v>142</v>
      </c>
      <c r="B216" s="60" t="s">
        <v>143</v>
      </c>
      <c r="C216" s="60">
        <v>4140</v>
      </c>
      <c r="D216" s="61" t="s">
        <v>891</v>
      </c>
      <c r="E216" s="60" t="s">
        <v>153</v>
      </c>
      <c r="F216" s="60">
        <v>-999</v>
      </c>
      <c r="G216" s="61" t="s">
        <v>891</v>
      </c>
      <c r="H216" s="62">
        <v>1976.357</v>
      </c>
      <c r="I216" s="60">
        <v>-22.9</v>
      </c>
      <c r="J216" s="62">
        <v>359.6</v>
      </c>
      <c r="K216" s="60">
        <v>4.5999999999999996</v>
      </c>
      <c r="L216" s="60" t="s">
        <v>892</v>
      </c>
      <c r="M216" s="60" t="s">
        <v>778</v>
      </c>
      <c r="N216" s="60" t="s">
        <v>149</v>
      </c>
      <c r="O216" s="60" t="s">
        <v>150</v>
      </c>
      <c r="P216" s="60" t="s">
        <v>151</v>
      </c>
      <c r="BA216" s="141"/>
      <c r="BB216" s="141"/>
      <c r="BC216" s="141"/>
      <c r="BD216" s="141"/>
      <c r="BE216" s="141"/>
      <c r="BF216" s="141"/>
      <c r="BG216" s="141"/>
    </row>
    <row r="217" spans="1:59" x14ac:dyDescent="0.3">
      <c r="A217" s="60" t="s">
        <v>142</v>
      </c>
      <c r="B217" s="60" t="s">
        <v>143</v>
      </c>
      <c r="C217" s="60">
        <v>4144</v>
      </c>
      <c r="D217" s="61" t="s">
        <v>893</v>
      </c>
      <c r="E217" s="60" t="s">
        <v>153</v>
      </c>
      <c r="F217" s="60">
        <v>-999</v>
      </c>
      <c r="G217" s="61" t="s">
        <v>893</v>
      </c>
      <c r="H217" s="62">
        <v>1976.43</v>
      </c>
      <c r="I217" s="60">
        <v>-25</v>
      </c>
      <c r="J217" s="62">
        <v>361</v>
      </c>
      <c r="K217" s="60">
        <v>4.5999999999999996</v>
      </c>
      <c r="L217" s="60" t="s">
        <v>894</v>
      </c>
      <c r="M217" s="60" t="s">
        <v>778</v>
      </c>
      <c r="N217" s="60" t="s">
        <v>160</v>
      </c>
      <c r="O217" s="60" t="s">
        <v>150</v>
      </c>
      <c r="P217" s="60" t="s">
        <v>151</v>
      </c>
      <c r="BA217" s="141"/>
      <c r="BB217" s="141"/>
      <c r="BC217" s="141"/>
      <c r="BD217" s="141"/>
      <c r="BE217" s="141"/>
      <c r="BF217" s="141"/>
      <c r="BG217" s="141"/>
    </row>
    <row r="218" spans="1:59" x14ac:dyDescent="0.3">
      <c r="A218" s="60" t="s">
        <v>142</v>
      </c>
      <c r="B218" s="60" t="s">
        <v>143</v>
      </c>
      <c r="C218" s="60">
        <v>4302</v>
      </c>
      <c r="D218" s="61" t="s">
        <v>895</v>
      </c>
      <c r="E218" s="61" t="s">
        <v>896</v>
      </c>
      <c r="F218" s="60">
        <v>8</v>
      </c>
      <c r="G218" s="61" t="s">
        <v>897</v>
      </c>
      <c r="H218" s="62">
        <v>1976.5070000000001</v>
      </c>
      <c r="I218" s="60">
        <v>-22.2</v>
      </c>
      <c r="J218" s="62">
        <v>365.1</v>
      </c>
      <c r="K218" s="60">
        <v>7</v>
      </c>
      <c r="L218" s="60" t="s">
        <v>898</v>
      </c>
      <c r="M218" s="60" t="s">
        <v>899</v>
      </c>
      <c r="N218" s="60" t="s">
        <v>160</v>
      </c>
      <c r="O218" s="60" t="s">
        <v>150</v>
      </c>
      <c r="P218" s="60" t="s">
        <v>151</v>
      </c>
      <c r="BA218" s="141"/>
      <c r="BB218" s="141"/>
      <c r="BC218" s="141"/>
      <c r="BD218" s="141"/>
      <c r="BE218" s="141"/>
      <c r="BF218" s="141"/>
      <c r="BG218" s="141"/>
    </row>
    <row r="219" spans="1:59" x14ac:dyDescent="0.3">
      <c r="A219" s="60" t="s">
        <v>142</v>
      </c>
      <c r="B219" s="60" t="s">
        <v>143</v>
      </c>
      <c r="C219" s="60">
        <v>5659</v>
      </c>
      <c r="D219" s="61" t="s">
        <v>900</v>
      </c>
      <c r="E219" s="60" t="s">
        <v>153</v>
      </c>
      <c r="F219" s="60">
        <v>-999</v>
      </c>
      <c r="G219" s="61" t="s">
        <v>900</v>
      </c>
      <c r="H219" s="62">
        <v>1976.6220000000001</v>
      </c>
      <c r="I219" s="60">
        <v>-23.9</v>
      </c>
      <c r="J219" s="62">
        <v>343.3</v>
      </c>
      <c r="K219" s="60">
        <v>5</v>
      </c>
      <c r="L219" s="60" t="s">
        <v>901</v>
      </c>
      <c r="M219" s="60" t="s">
        <v>384</v>
      </c>
      <c r="N219" s="60" t="s">
        <v>149</v>
      </c>
      <c r="O219" s="60" t="s">
        <v>150</v>
      </c>
      <c r="P219" s="60" t="s">
        <v>151</v>
      </c>
      <c r="BA219" s="141"/>
      <c r="BB219" s="141"/>
      <c r="BC219" s="141"/>
      <c r="BD219" s="141"/>
      <c r="BE219" s="141"/>
      <c r="BF219" s="141"/>
      <c r="BG219" s="141"/>
    </row>
    <row r="220" spans="1:59" x14ac:dyDescent="0.3">
      <c r="A220" s="60" t="s">
        <v>142</v>
      </c>
      <c r="B220" s="60" t="s">
        <v>143</v>
      </c>
      <c r="C220" s="60">
        <v>5673</v>
      </c>
      <c r="D220" s="61" t="s">
        <v>902</v>
      </c>
      <c r="E220" s="61" t="s">
        <v>903</v>
      </c>
      <c r="F220" s="60">
        <v>7</v>
      </c>
      <c r="G220" s="61" t="s">
        <v>904</v>
      </c>
      <c r="H220" s="62">
        <v>1976.777</v>
      </c>
      <c r="I220" s="60">
        <v>-22.9</v>
      </c>
      <c r="J220" s="62">
        <v>344.3</v>
      </c>
      <c r="K220" s="60">
        <v>6.9</v>
      </c>
      <c r="L220" s="60" t="s">
        <v>905</v>
      </c>
      <c r="M220" s="60" t="s">
        <v>906</v>
      </c>
      <c r="N220" s="60" t="s">
        <v>160</v>
      </c>
      <c r="O220" s="60" t="s">
        <v>150</v>
      </c>
      <c r="P220" s="60" t="s">
        <v>151</v>
      </c>
      <c r="BA220" s="141"/>
      <c r="BB220" s="141"/>
      <c r="BC220" s="141"/>
      <c r="BD220" s="141"/>
      <c r="BE220" s="141"/>
      <c r="BF220" s="141"/>
      <c r="BG220" s="141"/>
    </row>
    <row r="221" spans="1:59" x14ac:dyDescent="0.3">
      <c r="A221" s="60" t="s">
        <v>142</v>
      </c>
      <c r="B221" s="60" t="s">
        <v>143</v>
      </c>
      <c r="C221" s="60">
        <v>5675</v>
      </c>
      <c r="D221" s="61" t="s">
        <v>907</v>
      </c>
      <c r="E221" s="60" t="s">
        <v>153</v>
      </c>
      <c r="F221" s="60">
        <v>-999</v>
      </c>
      <c r="G221" s="61" t="s">
        <v>907</v>
      </c>
      <c r="H221" s="62">
        <v>1976.8430000000001</v>
      </c>
      <c r="I221" s="60">
        <v>-25.3</v>
      </c>
      <c r="J221" s="62">
        <v>346.5</v>
      </c>
      <c r="K221" s="60">
        <v>4.5</v>
      </c>
      <c r="L221" s="60" t="s">
        <v>908</v>
      </c>
      <c r="M221" s="60" t="s">
        <v>810</v>
      </c>
      <c r="N221" s="60" t="s">
        <v>149</v>
      </c>
      <c r="O221" s="60" t="s">
        <v>150</v>
      </c>
      <c r="P221" s="60" t="s">
        <v>151</v>
      </c>
      <c r="BA221" s="141"/>
      <c r="BB221" s="141"/>
      <c r="BC221" s="141"/>
      <c r="BD221" s="141"/>
      <c r="BE221" s="141"/>
      <c r="BF221" s="141"/>
      <c r="BG221" s="141"/>
    </row>
    <row r="222" spans="1:59" x14ac:dyDescent="0.3">
      <c r="A222" s="60" t="s">
        <v>142</v>
      </c>
      <c r="B222" s="60" t="s">
        <v>143</v>
      </c>
      <c r="C222" s="60">
        <v>5678</v>
      </c>
      <c r="D222" s="61" t="s">
        <v>909</v>
      </c>
      <c r="E222" s="61" t="s">
        <v>910</v>
      </c>
      <c r="F222" s="60">
        <v>7</v>
      </c>
      <c r="G222" s="61" t="s">
        <v>911</v>
      </c>
      <c r="H222" s="62">
        <v>1976.941</v>
      </c>
      <c r="I222" s="60">
        <v>-23.6</v>
      </c>
      <c r="J222" s="62">
        <v>329.7</v>
      </c>
      <c r="K222" s="60">
        <v>5</v>
      </c>
      <c r="L222" s="60" t="s">
        <v>912</v>
      </c>
      <c r="M222" s="60" t="s">
        <v>384</v>
      </c>
      <c r="N222" s="60" t="s">
        <v>160</v>
      </c>
      <c r="O222" s="60" t="s">
        <v>150</v>
      </c>
      <c r="P222" s="60" t="s">
        <v>151</v>
      </c>
      <c r="BA222" s="141"/>
      <c r="BB222" s="141"/>
      <c r="BC222" s="141"/>
      <c r="BD222" s="141"/>
      <c r="BE222" s="141"/>
      <c r="BF222" s="141"/>
      <c r="BG222" s="141"/>
    </row>
    <row r="223" spans="1:59" x14ac:dyDescent="0.3">
      <c r="A223" s="60" t="s">
        <v>142</v>
      </c>
      <c r="B223" s="60" t="s">
        <v>143</v>
      </c>
      <c r="C223" s="60">
        <v>5679</v>
      </c>
      <c r="D223" s="61" t="s">
        <v>913</v>
      </c>
      <c r="E223" s="60" t="s">
        <v>153</v>
      </c>
      <c r="F223" s="60">
        <v>-999</v>
      </c>
      <c r="G223" s="61" t="s">
        <v>913</v>
      </c>
      <c r="H223" s="62">
        <v>1977.0070000000001</v>
      </c>
      <c r="I223" s="60">
        <v>-24.5</v>
      </c>
      <c r="J223" s="62">
        <v>332.9</v>
      </c>
      <c r="K223" s="60">
        <v>5</v>
      </c>
      <c r="L223" s="60" t="s">
        <v>914</v>
      </c>
      <c r="M223" s="60" t="s">
        <v>384</v>
      </c>
      <c r="N223" s="60" t="s">
        <v>149</v>
      </c>
      <c r="O223" s="60" t="s">
        <v>150</v>
      </c>
      <c r="P223" s="60" t="s">
        <v>151</v>
      </c>
      <c r="BA223" s="141"/>
      <c r="BB223" s="141"/>
      <c r="BC223" s="141"/>
      <c r="BD223" s="141"/>
      <c r="BE223" s="141"/>
      <c r="BF223" s="141"/>
      <c r="BG223" s="141"/>
    </row>
    <row r="224" spans="1:59" x14ac:dyDescent="0.3">
      <c r="A224" s="60" t="s">
        <v>142</v>
      </c>
      <c r="B224" s="60" t="s">
        <v>143</v>
      </c>
      <c r="C224" s="60">
        <v>5688</v>
      </c>
      <c r="D224" s="61" t="s">
        <v>915</v>
      </c>
      <c r="E224" s="60" t="s">
        <v>153</v>
      </c>
      <c r="F224" s="60">
        <v>-999</v>
      </c>
      <c r="G224" s="61" t="s">
        <v>915</v>
      </c>
      <c r="H224" s="62">
        <v>1977.114</v>
      </c>
      <c r="I224" s="60">
        <v>-24.3</v>
      </c>
      <c r="J224" s="62">
        <v>347.2</v>
      </c>
      <c r="K224" s="60">
        <v>7.2</v>
      </c>
      <c r="L224" s="60" t="s">
        <v>916</v>
      </c>
      <c r="M224" s="60" t="s">
        <v>523</v>
      </c>
      <c r="N224" s="60" t="s">
        <v>160</v>
      </c>
      <c r="O224" s="60" t="s">
        <v>150</v>
      </c>
      <c r="P224" s="60" t="s">
        <v>151</v>
      </c>
      <c r="BA224" s="141"/>
      <c r="BB224" s="141"/>
      <c r="BC224" s="141"/>
      <c r="BD224" s="141"/>
      <c r="BE224" s="141"/>
      <c r="BF224" s="141"/>
      <c r="BG224" s="141"/>
    </row>
    <row r="225" spans="1:59" x14ac:dyDescent="0.3">
      <c r="A225" s="60" t="s">
        <v>142</v>
      </c>
      <c r="B225" s="60" t="s">
        <v>143</v>
      </c>
      <c r="C225" s="60">
        <v>5690</v>
      </c>
      <c r="D225" s="61" t="s">
        <v>917</v>
      </c>
      <c r="E225" s="61" t="s">
        <v>918</v>
      </c>
      <c r="F225" s="60">
        <v>7</v>
      </c>
      <c r="G225" s="61" t="s">
        <v>919</v>
      </c>
      <c r="H225" s="62">
        <v>1977.19</v>
      </c>
      <c r="I225" s="60">
        <v>-24.7</v>
      </c>
      <c r="J225" s="62">
        <v>335.5</v>
      </c>
      <c r="K225" s="60">
        <v>6</v>
      </c>
      <c r="L225" s="60" t="s">
        <v>920</v>
      </c>
      <c r="M225" s="60" t="s">
        <v>356</v>
      </c>
      <c r="N225" s="60" t="s">
        <v>160</v>
      </c>
      <c r="O225" s="60" t="s">
        <v>150</v>
      </c>
      <c r="P225" s="60" t="s">
        <v>151</v>
      </c>
      <c r="BA225" s="141"/>
      <c r="BB225" s="141"/>
      <c r="BC225" s="141"/>
      <c r="BD225" s="141"/>
      <c r="BE225" s="141"/>
      <c r="BF225" s="141"/>
      <c r="BG225" s="141"/>
    </row>
    <row r="226" spans="1:59" x14ac:dyDescent="0.3">
      <c r="A226" s="60" t="s">
        <v>142</v>
      </c>
      <c r="B226" s="60" t="s">
        <v>143</v>
      </c>
      <c r="C226" s="60">
        <v>5697</v>
      </c>
      <c r="D226" s="61" t="s">
        <v>921</v>
      </c>
      <c r="E226" s="60" t="s">
        <v>153</v>
      </c>
      <c r="F226" s="60">
        <v>-999</v>
      </c>
      <c r="G226" s="61" t="s">
        <v>921</v>
      </c>
      <c r="H226" s="62">
        <v>1977.3440000000001</v>
      </c>
      <c r="I226" s="60">
        <v>-24.8</v>
      </c>
      <c r="J226" s="62">
        <v>332.9</v>
      </c>
      <c r="K226" s="60">
        <v>4.3</v>
      </c>
      <c r="L226" s="60" t="s">
        <v>914</v>
      </c>
      <c r="M226" s="60" t="s">
        <v>230</v>
      </c>
      <c r="N226" s="60" t="s">
        <v>149</v>
      </c>
      <c r="O226" s="60" t="s">
        <v>150</v>
      </c>
      <c r="P226" s="60" t="s">
        <v>151</v>
      </c>
      <c r="BA226" s="141"/>
      <c r="BB226" s="141"/>
      <c r="BC226" s="141"/>
      <c r="BD226" s="141"/>
      <c r="BE226" s="141"/>
      <c r="BF226" s="141"/>
      <c r="BG226" s="141"/>
    </row>
    <row r="227" spans="1:59" x14ac:dyDescent="0.3">
      <c r="A227" s="60" t="s">
        <v>142</v>
      </c>
      <c r="B227" s="60" t="s">
        <v>143</v>
      </c>
      <c r="C227" s="60">
        <v>5699</v>
      </c>
      <c r="D227" s="61" t="s">
        <v>922</v>
      </c>
      <c r="E227" s="61" t="s">
        <v>923</v>
      </c>
      <c r="F227" s="60">
        <v>7</v>
      </c>
      <c r="G227" s="61" t="s">
        <v>924</v>
      </c>
      <c r="H227" s="62">
        <v>1977.4449999999999</v>
      </c>
      <c r="I227" s="60">
        <v>-24.1</v>
      </c>
      <c r="J227" s="62">
        <v>335.5</v>
      </c>
      <c r="K227" s="60">
        <v>6.3</v>
      </c>
      <c r="L227" s="60" t="s">
        <v>925</v>
      </c>
      <c r="M227" s="60" t="s">
        <v>474</v>
      </c>
      <c r="N227" s="60" t="s">
        <v>160</v>
      </c>
      <c r="O227" s="60" t="s">
        <v>150</v>
      </c>
      <c r="P227" s="60" t="s">
        <v>151</v>
      </c>
      <c r="BA227" s="141"/>
      <c r="BB227" s="141"/>
      <c r="BC227" s="141"/>
      <c r="BD227" s="141"/>
      <c r="BE227" s="141"/>
      <c r="BF227" s="141"/>
      <c r="BG227" s="141"/>
    </row>
    <row r="228" spans="1:59" x14ac:dyDescent="0.3">
      <c r="A228" s="60" t="s">
        <v>142</v>
      </c>
      <c r="B228" s="60" t="s">
        <v>143</v>
      </c>
      <c r="C228" s="60">
        <v>5700</v>
      </c>
      <c r="D228" s="61" t="s">
        <v>926</v>
      </c>
      <c r="E228" s="61" t="s">
        <v>927</v>
      </c>
      <c r="F228" s="60">
        <v>7</v>
      </c>
      <c r="G228" s="61" t="s">
        <v>928</v>
      </c>
      <c r="H228" s="62">
        <v>1977.5329999999999</v>
      </c>
      <c r="I228" s="60">
        <v>-22.4</v>
      </c>
      <c r="J228" s="62">
        <v>332.6</v>
      </c>
      <c r="K228" s="60">
        <v>3.1</v>
      </c>
      <c r="L228" s="60" t="s">
        <v>929</v>
      </c>
      <c r="M228" s="60" t="s">
        <v>930</v>
      </c>
      <c r="N228" s="60" t="s">
        <v>160</v>
      </c>
      <c r="O228" s="60" t="s">
        <v>150</v>
      </c>
      <c r="P228" s="60" t="s">
        <v>151</v>
      </c>
      <c r="BA228" s="141"/>
      <c r="BB228" s="141"/>
      <c r="BC228" s="141"/>
      <c r="BD228" s="141"/>
      <c r="BE228" s="141"/>
      <c r="BF228" s="141"/>
      <c r="BG228" s="141"/>
    </row>
    <row r="229" spans="1:59" x14ac:dyDescent="0.3">
      <c r="A229" s="60" t="s">
        <v>142</v>
      </c>
      <c r="B229" s="60" t="s">
        <v>143</v>
      </c>
      <c r="C229" s="60">
        <v>5702</v>
      </c>
      <c r="D229" s="61" t="s">
        <v>931</v>
      </c>
      <c r="E229" s="60" t="s">
        <v>153</v>
      </c>
      <c r="F229" s="60">
        <v>-999</v>
      </c>
      <c r="G229" s="61" t="s">
        <v>931</v>
      </c>
      <c r="H229" s="62">
        <v>1977.615</v>
      </c>
      <c r="I229" s="60">
        <v>-24.1</v>
      </c>
      <c r="J229" s="62">
        <v>323.7</v>
      </c>
      <c r="K229" s="60">
        <v>4.4000000000000004</v>
      </c>
      <c r="L229" s="60" t="s">
        <v>932</v>
      </c>
      <c r="M229" s="60" t="s">
        <v>805</v>
      </c>
      <c r="N229" s="60" t="s">
        <v>160</v>
      </c>
      <c r="O229" s="60" t="s">
        <v>150</v>
      </c>
      <c r="P229" s="60" t="s">
        <v>151</v>
      </c>
      <c r="BA229" s="141"/>
      <c r="BB229" s="141"/>
      <c r="BC229" s="141"/>
      <c r="BD229" s="141"/>
      <c r="BE229" s="141"/>
      <c r="BF229" s="141"/>
      <c r="BG229" s="141"/>
    </row>
    <row r="230" spans="1:59" x14ac:dyDescent="0.3">
      <c r="A230" s="60" t="s">
        <v>142</v>
      </c>
      <c r="B230" s="60" t="s">
        <v>143</v>
      </c>
      <c r="C230" s="60">
        <v>5707</v>
      </c>
      <c r="D230" s="61" t="s">
        <v>933</v>
      </c>
      <c r="E230" s="61" t="s">
        <v>934</v>
      </c>
      <c r="F230" s="60">
        <v>7</v>
      </c>
      <c r="G230" s="61" t="s">
        <v>935</v>
      </c>
      <c r="H230" s="62">
        <v>1977.6890000000001</v>
      </c>
      <c r="I230" s="60">
        <v>-24.8</v>
      </c>
      <c r="J230" s="62">
        <v>317.7</v>
      </c>
      <c r="K230" s="60">
        <v>4.4000000000000004</v>
      </c>
      <c r="L230" s="60" t="s">
        <v>936</v>
      </c>
      <c r="M230" s="60" t="s">
        <v>805</v>
      </c>
      <c r="N230" s="60" t="s">
        <v>160</v>
      </c>
      <c r="O230" s="60" t="s">
        <v>150</v>
      </c>
      <c r="P230" s="60" t="s">
        <v>151</v>
      </c>
      <c r="BA230" s="141"/>
      <c r="BB230" s="141"/>
      <c r="BC230" s="141"/>
      <c r="BD230" s="141"/>
      <c r="BE230" s="141"/>
      <c r="BF230" s="141"/>
      <c r="BG230" s="141"/>
    </row>
    <row r="231" spans="1:59" x14ac:dyDescent="0.3">
      <c r="A231" s="60" t="s">
        <v>142</v>
      </c>
      <c r="B231" s="60" t="s">
        <v>143</v>
      </c>
      <c r="C231" s="60">
        <v>5731</v>
      </c>
      <c r="D231" s="61" t="s">
        <v>937</v>
      </c>
      <c r="E231" s="60" t="s">
        <v>153</v>
      </c>
      <c r="F231" s="60">
        <v>-999</v>
      </c>
      <c r="G231" s="61" t="s">
        <v>937</v>
      </c>
      <c r="H231" s="62">
        <v>1977.7660000000001</v>
      </c>
      <c r="I231" s="60">
        <v>-24.2</v>
      </c>
      <c r="J231" s="62">
        <v>322</v>
      </c>
      <c r="K231" s="60">
        <v>4.9000000000000004</v>
      </c>
      <c r="L231" s="60" t="s">
        <v>938</v>
      </c>
      <c r="M231" s="60" t="s">
        <v>182</v>
      </c>
      <c r="N231" s="60" t="s">
        <v>149</v>
      </c>
      <c r="O231" s="60" t="s">
        <v>150</v>
      </c>
      <c r="P231" s="60" t="s">
        <v>151</v>
      </c>
      <c r="BA231" s="141"/>
      <c r="BB231" s="141"/>
      <c r="BC231" s="141"/>
      <c r="BD231" s="141"/>
      <c r="BE231" s="141"/>
      <c r="BF231" s="141"/>
      <c r="BG231" s="141"/>
    </row>
    <row r="232" spans="1:59" x14ac:dyDescent="0.3">
      <c r="A232" s="60" t="s">
        <v>142</v>
      </c>
      <c r="B232" s="60" t="s">
        <v>143</v>
      </c>
      <c r="C232" s="60">
        <v>5732</v>
      </c>
      <c r="D232" s="61" t="s">
        <v>939</v>
      </c>
      <c r="E232" s="61" t="s">
        <v>940</v>
      </c>
      <c r="F232" s="60">
        <v>8</v>
      </c>
      <c r="G232" s="61" t="s">
        <v>941</v>
      </c>
      <c r="H232" s="62">
        <v>1977.8620000000001</v>
      </c>
      <c r="I232" s="60">
        <v>-23.4</v>
      </c>
      <c r="J232" s="62">
        <v>325.10000000000002</v>
      </c>
      <c r="K232" s="60">
        <v>4.9000000000000004</v>
      </c>
      <c r="L232" s="60" t="s">
        <v>942</v>
      </c>
      <c r="M232" s="60" t="s">
        <v>182</v>
      </c>
      <c r="N232" s="60" t="s">
        <v>160</v>
      </c>
      <c r="O232" s="60" t="s">
        <v>150</v>
      </c>
      <c r="P232" s="60" t="s">
        <v>151</v>
      </c>
      <c r="BA232" s="141"/>
      <c r="BB232" s="141"/>
      <c r="BC232" s="141"/>
      <c r="BD232" s="141"/>
      <c r="BE232" s="141"/>
      <c r="BF232" s="141"/>
      <c r="BG232" s="141"/>
    </row>
    <row r="233" spans="1:59" x14ac:dyDescent="0.3">
      <c r="A233" s="60" t="s">
        <v>142</v>
      </c>
      <c r="B233" s="60" t="s">
        <v>143</v>
      </c>
      <c r="C233" s="60">
        <v>5866</v>
      </c>
      <c r="D233" s="61" t="s">
        <v>943</v>
      </c>
      <c r="E233" s="60" t="s">
        <v>153</v>
      </c>
      <c r="F233" s="60">
        <v>-999</v>
      </c>
      <c r="G233" s="61" t="s">
        <v>943</v>
      </c>
      <c r="H233" s="62">
        <v>1978.3330000000001</v>
      </c>
      <c r="I233" s="60">
        <v>-24.6</v>
      </c>
      <c r="J233" s="62">
        <v>314.7</v>
      </c>
      <c r="K233" s="60">
        <v>4.9000000000000004</v>
      </c>
      <c r="L233" s="60" t="s">
        <v>944</v>
      </c>
      <c r="M233" s="60" t="s">
        <v>182</v>
      </c>
      <c r="N233" s="60" t="s">
        <v>160</v>
      </c>
      <c r="O233" s="60" t="s">
        <v>150</v>
      </c>
      <c r="P233" s="60" t="s">
        <v>151</v>
      </c>
      <c r="BA233" s="141"/>
      <c r="BB233" s="141"/>
      <c r="BC233" s="141"/>
      <c r="BD233" s="141"/>
      <c r="BE233" s="141"/>
      <c r="BF233" s="141"/>
      <c r="BG233" s="141"/>
    </row>
    <row r="234" spans="1:59" x14ac:dyDescent="0.3">
      <c r="A234" s="60" t="s">
        <v>142</v>
      </c>
      <c r="B234" s="60" t="s">
        <v>143</v>
      </c>
      <c r="C234" s="60">
        <v>5867</v>
      </c>
      <c r="D234" s="61" t="s">
        <v>945</v>
      </c>
      <c r="E234" s="60" t="s">
        <v>153</v>
      </c>
      <c r="F234" s="60">
        <v>-999</v>
      </c>
      <c r="G234" s="61" t="s">
        <v>945</v>
      </c>
      <c r="H234" s="62">
        <v>1978.443</v>
      </c>
      <c r="I234" s="60">
        <v>-25.8</v>
      </c>
      <c r="J234" s="62">
        <v>310.5</v>
      </c>
      <c r="K234" s="60">
        <v>4.9000000000000004</v>
      </c>
      <c r="L234" s="60" t="s">
        <v>946</v>
      </c>
      <c r="M234" s="60" t="s">
        <v>182</v>
      </c>
      <c r="N234" s="60" t="s">
        <v>160</v>
      </c>
      <c r="O234" s="60" t="s">
        <v>150</v>
      </c>
      <c r="P234" s="60" t="s">
        <v>151</v>
      </c>
      <c r="BA234" s="141"/>
      <c r="BB234" s="141"/>
      <c r="BC234" s="141"/>
      <c r="BD234" s="141"/>
      <c r="BE234" s="141"/>
      <c r="BF234" s="141"/>
      <c r="BG234" s="141"/>
    </row>
    <row r="235" spans="1:59" x14ac:dyDescent="0.3">
      <c r="A235" s="60" t="s">
        <v>142</v>
      </c>
      <c r="B235" s="60" t="s">
        <v>143</v>
      </c>
      <c r="C235" s="60">
        <v>5868</v>
      </c>
      <c r="D235" s="61" t="s">
        <v>947</v>
      </c>
      <c r="E235" s="60" t="s">
        <v>153</v>
      </c>
      <c r="F235" s="60">
        <v>-999</v>
      </c>
      <c r="G235" s="61" t="s">
        <v>947</v>
      </c>
      <c r="H235" s="62">
        <v>1978.4949999999999</v>
      </c>
      <c r="I235" s="60">
        <v>-25.9</v>
      </c>
      <c r="J235" s="62">
        <v>314.89999999999998</v>
      </c>
      <c r="K235" s="60">
        <v>4.9000000000000004</v>
      </c>
      <c r="L235" s="60" t="s">
        <v>948</v>
      </c>
      <c r="M235" s="60" t="s">
        <v>182</v>
      </c>
      <c r="N235" s="60" t="s">
        <v>160</v>
      </c>
      <c r="O235" s="60" t="s">
        <v>150</v>
      </c>
      <c r="P235" s="60" t="s">
        <v>151</v>
      </c>
      <c r="BA235" s="141"/>
      <c r="BB235" s="141"/>
      <c r="BC235" s="141"/>
      <c r="BD235" s="141"/>
      <c r="BE235" s="141"/>
      <c r="BF235" s="141"/>
      <c r="BG235" s="141"/>
    </row>
    <row r="236" spans="1:59" x14ac:dyDescent="0.3">
      <c r="A236" s="60" t="s">
        <v>142</v>
      </c>
      <c r="B236" s="60" t="s">
        <v>143</v>
      </c>
      <c r="C236" s="60">
        <v>5869</v>
      </c>
      <c r="D236" s="61" t="s">
        <v>949</v>
      </c>
      <c r="E236" s="60" t="s">
        <v>153</v>
      </c>
      <c r="F236" s="60">
        <v>-999</v>
      </c>
      <c r="G236" s="61" t="s">
        <v>949</v>
      </c>
      <c r="H236" s="62">
        <v>1978.59</v>
      </c>
      <c r="I236" s="60">
        <v>-25.2</v>
      </c>
      <c r="J236" s="62">
        <v>308.89999999999998</v>
      </c>
      <c r="K236" s="60">
        <v>4.0999999999999996</v>
      </c>
      <c r="L236" s="60" t="s">
        <v>950</v>
      </c>
      <c r="M236" s="60" t="s">
        <v>951</v>
      </c>
      <c r="N236" s="60" t="s">
        <v>160</v>
      </c>
      <c r="O236" s="60" t="s">
        <v>150</v>
      </c>
      <c r="P236" s="60" t="s">
        <v>151</v>
      </c>
      <c r="BA236" s="141"/>
      <c r="BB236" s="141"/>
      <c r="BC236" s="141"/>
      <c r="BD236" s="141"/>
      <c r="BE236" s="141"/>
      <c r="BF236" s="141"/>
      <c r="BG236" s="141"/>
    </row>
    <row r="237" spans="1:59" x14ac:dyDescent="0.3">
      <c r="A237" s="60" t="s">
        <v>142</v>
      </c>
      <c r="B237" s="60" t="s">
        <v>143</v>
      </c>
      <c r="C237" s="60">
        <v>5870</v>
      </c>
      <c r="D237" s="61" t="s">
        <v>952</v>
      </c>
      <c r="E237" s="61" t="s">
        <v>953</v>
      </c>
      <c r="F237" s="60">
        <v>7</v>
      </c>
      <c r="G237" s="61" t="s">
        <v>954</v>
      </c>
      <c r="H237" s="62">
        <v>1978.6859999999999</v>
      </c>
      <c r="I237" s="60">
        <v>-18</v>
      </c>
      <c r="J237" s="62">
        <v>309</v>
      </c>
      <c r="K237" s="60">
        <v>6.7</v>
      </c>
      <c r="L237" s="60" t="s">
        <v>955</v>
      </c>
      <c r="M237" s="60" t="s">
        <v>956</v>
      </c>
      <c r="N237" s="60" t="s">
        <v>149</v>
      </c>
      <c r="O237" s="60" t="s">
        <v>150</v>
      </c>
      <c r="P237" s="60" t="s">
        <v>151</v>
      </c>
      <c r="BA237" s="141"/>
      <c r="BB237" s="141"/>
      <c r="BC237" s="141"/>
      <c r="BD237" s="141"/>
      <c r="BE237" s="141"/>
      <c r="BF237" s="141"/>
      <c r="BG237" s="141"/>
    </row>
    <row r="238" spans="1:59" x14ac:dyDescent="0.3">
      <c r="A238" s="60" t="s">
        <v>142</v>
      </c>
      <c r="B238" s="60" t="s">
        <v>143</v>
      </c>
      <c r="C238" s="60">
        <v>5871</v>
      </c>
      <c r="D238" s="61" t="s">
        <v>957</v>
      </c>
      <c r="E238" s="61" t="s">
        <v>958</v>
      </c>
      <c r="F238" s="60">
        <v>10</v>
      </c>
      <c r="G238" s="61" t="s">
        <v>959</v>
      </c>
      <c r="H238" s="62">
        <v>1978.7660000000001</v>
      </c>
      <c r="I238" s="60">
        <v>-25.5</v>
      </c>
      <c r="J238" s="62">
        <v>321.3</v>
      </c>
      <c r="K238" s="60">
        <v>11.8</v>
      </c>
      <c r="L238" s="60" t="s">
        <v>960</v>
      </c>
      <c r="M238" s="60" t="s">
        <v>867</v>
      </c>
      <c r="N238" s="60" t="s">
        <v>149</v>
      </c>
      <c r="O238" s="60" t="s">
        <v>150</v>
      </c>
      <c r="P238" s="60" t="s">
        <v>151</v>
      </c>
      <c r="BA238" s="141"/>
      <c r="BB238" s="141"/>
      <c r="BC238" s="141"/>
      <c r="BD238" s="141"/>
      <c r="BE238" s="141"/>
      <c r="BF238" s="141"/>
      <c r="BG238" s="141"/>
    </row>
    <row r="239" spans="1:59" x14ac:dyDescent="0.3">
      <c r="A239" s="60" t="s">
        <v>142</v>
      </c>
      <c r="B239" s="60" t="s">
        <v>143</v>
      </c>
      <c r="C239" s="60">
        <v>5872</v>
      </c>
      <c r="D239" s="61" t="s">
        <v>961</v>
      </c>
      <c r="E239" s="60" t="s">
        <v>153</v>
      </c>
      <c r="F239" s="60">
        <v>-999</v>
      </c>
      <c r="G239" s="61" t="s">
        <v>961</v>
      </c>
      <c r="H239" s="62">
        <v>1978.8589999999999</v>
      </c>
      <c r="I239" s="60">
        <v>-25.4</v>
      </c>
      <c r="J239" s="62">
        <v>308.10000000000002</v>
      </c>
      <c r="K239" s="60">
        <v>4.4000000000000004</v>
      </c>
      <c r="L239" s="60" t="s">
        <v>962</v>
      </c>
      <c r="M239" s="60" t="s">
        <v>805</v>
      </c>
      <c r="N239" s="60" t="s">
        <v>149</v>
      </c>
      <c r="O239" s="60" t="s">
        <v>150</v>
      </c>
      <c r="P239" s="60" t="s">
        <v>151</v>
      </c>
      <c r="BA239" s="141"/>
      <c r="BB239" s="141"/>
      <c r="BC239" s="141"/>
      <c r="BD239" s="141"/>
      <c r="BE239" s="141"/>
      <c r="BF239" s="141"/>
      <c r="BG239" s="141"/>
    </row>
    <row r="240" spans="1:59" x14ac:dyDescent="0.3">
      <c r="A240" s="60" t="s">
        <v>142</v>
      </c>
      <c r="B240" s="60" t="s">
        <v>143</v>
      </c>
      <c r="C240" s="60">
        <v>5910</v>
      </c>
      <c r="D240" s="61" t="s">
        <v>963</v>
      </c>
      <c r="E240" s="61" t="s">
        <v>964</v>
      </c>
      <c r="F240" s="60">
        <v>6</v>
      </c>
      <c r="G240" s="61" t="s">
        <v>965</v>
      </c>
      <c r="H240" s="62">
        <v>1979.0319999999999</v>
      </c>
      <c r="I240" s="60">
        <v>-24.9</v>
      </c>
      <c r="J240" s="62">
        <v>310.39999999999998</v>
      </c>
      <c r="K240" s="60">
        <v>4.2</v>
      </c>
      <c r="L240" s="60" t="s">
        <v>946</v>
      </c>
      <c r="M240" s="60" t="s">
        <v>211</v>
      </c>
      <c r="N240" s="60" t="s">
        <v>160</v>
      </c>
      <c r="O240" s="60" t="s">
        <v>150</v>
      </c>
      <c r="P240" s="60" t="s">
        <v>151</v>
      </c>
      <c r="BA240" s="141"/>
      <c r="BB240" s="141"/>
      <c r="BC240" s="141"/>
      <c r="BD240" s="141"/>
      <c r="BE240" s="141"/>
      <c r="BF240" s="141"/>
      <c r="BG240" s="141"/>
    </row>
    <row r="241" spans="1:59" x14ac:dyDescent="0.3">
      <c r="A241" s="60" t="s">
        <v>142</v>
      </c>
      <c r="B241" s="60" t="s">
        <v>143</v>
      </c>
      <c r="C241" s="60">
        <v>5911</v>
      </c>
      <c r="D241" s="61" t="s">
        <v>966</v>
      </c>
      <c r="E241" s="61" t="s">
        <v>967</v>
      </c>
      <c r="F241" s="60">
        <v>7</v>
      </c>
      <c r="G241" s="61" t="s">
        <v>968</v>
      </c>
      <c r="H241" s="62">
        <v>1979.2070000000001</v>
      </c>
      <c r="I241" s="60">
        <v>-24.7</v>
      </c>
      <c r="J241" s="62">
        <v>302.89999999999998</v>
      </c>
      <c r="K241" s="60">
        <v>4.4000000000000004</v>
      </c>
      <c r="L241" s="60" t="s">
        <v>969</v>
      </c>
      <c r="M241" s="60" t="s">
        <v>805</v>
      </c>
      <c r="N241" s="60" t="s">
        <v>160</v>
      </c>
      <c r="O241" s="60" t="s">
        <v>150</v>
      </c>
      <c r="P241" s="60" t="s">
        <v>151</v>
      </c>
      <c r="BA241" s="141"/>
      <c r="BB241" s="141"/>
      <c r="BC241" s="141"/>
      <c r="BD241" s="141"/>
      <c r="BE241" s="141"/>
      <c r="BF241" s="141"/>
      <c r="BG241" s="141"/>
    </row>
    <row r="242" spans="1:59" x14ac:dyDescent="0.3">
      <c r="A242" s="60" t="s">
        <v>142</v>
      </c>
      <c r="B242" s="60" t="s">
        <v>143</v>
      </c>
      <c r="C242" s="60">
        <v>5912</v>
      </c>
      <c r="D242" s="61" t="s">
        <v>970</v>
      </c>
      <c r="E242" s="60" t="s">
        <v>153</v>
      </c>
      <c r="F242" s="60">
        <v>-999</v>
      </c>
      <c r="G242" s="61" t="s">
        <v>970</v>
      </c>
      <c r="H242" s="62">
        <v>1979.2639999999999</v>
      </c>
      <c r="I242" s="60">
        <v>-25.3</v>
      </c>
      <c r="J242" s="62">
        <v>304.3</v>
      </c>
      <c r="K242" s="60">
        <v>4.9000000000000004</v>
      </c>
      <c r="L242" s="60" t="s">
        <v>971</v>
      </c>
      <c r="M242" s="60" t="s">
        <v>182</v>
      </c>
      <c r="N242" s="60" t="s">
        <v>160</v>
      </c>
      <c r="O242" s="60" t="s">
        <v>150</v>
      </c>
      <c r="P242" s="60" t="s">
        <v>151</v>
      </c>
      <c r="BA242" s="141"/>
      <c r="BB242" s="141"/>
      <c r="BC242" s="141"/>
      <c r="BD242" s="141"/>
      <c r="BE242" s="141"/>
      <c r="BF242" s="141"/>
      <c r="BG242" s="141"/>
    </row>
    <row r="243" spans="1:59" x14ac:dyDescent="0.3">
      <c r="A243" s="60" t="s">
        <v>142</v>
      </c>
      <c r="B243" s="60" t="s">
        <v>143</v>
      </c>
      <c r="C243" s="60">
        <v>5913</v>
      </c>
      <c r="D243" s="61" t="s">
        <v>972</v>
      </c>
      <c r="E243" s="61" t="s">
        <v>973</v>
      </c>
      <c r="F243" s="60">
        <v>10</v>
      </c>
      <c r="G243" s="61" t="s">
        <v>974</v>
      </c>
      <c r="H243" s="62">
        <v>1979.3520000000001</v>
      </c>
      <c r="I243" s="60">
        <v>-24.9</v>
      </c>
      <c r="J243" s="62">
        <v>296.3</v>
      </c>
      <c r="K243" s="60">
        <v>4.2</v>
      </c>
      <c r="L243" s="60" t="s">
        <v>975</v>
      </c>
      <c r="M243" s="60" t="s">
        <v>211</v>
      </c>
      <c r="N243" s="60" t="s">
        <v>160</v>
      </c>
      <c r="O243" s="60" t="s">
        <v>150</v>
      </c>
      <c r="P243" s="60" t="s">
        <v>151</v>
      </c>
      <c r="BA243" s="141"/>
      <c r="BB243" s="141"/>
      <c r="BC243" s="141"/>
      <c r="BD243" s="141"/>
      <c r="BE243" s="141"/>
      <c r="BF243" s="141"/>
      <c r="BG243" s="141"/>
    </row>
    <row r="244" spans="1:59" x14ac:dyDescent="0.3">
      <c r="A244" s="60" t="s">
        <v>142</v>
      </c>
      <c r="B244" s="60" t="s">
        <v>143</v>
      </c>
      <c r="C244" s="60">
        <v>5914</v>
      </c>
      <c r="D244" s="61" t="s">
        <v>976</v>
      </c>
      <c r="E244" s="60" t="s">
        <v>153</v>
      </c>
      <c r="F244" s="60">
        <v>-999</v>
      </c>
      <c r="G244" s="61" t="s">
        <v>976</v>
      </c>
      <c r="H244" s="62">
        <v>1979.421</v>
      </c>
      <c r="I244" s="60">
        <v>-24.5</v>
      </c>
      <c r="J244" s="62">
        <v>292.39999999999998</v>
      </c>
      <c r="K244" s="60">
        <v>4.3</v>
      </c>
      <c r="L244" s="60" t="s">
        <v>977</v>
      </c>
      <c r="M244" s="60" t="s">
        <v>230</v>
      </c>
      <c r="N244" s="60" t="s">
        <v>160</v>
      </c>
      <c r="O244" s="60" t="s">
        <v>150</v>
      </c>
      <c r="P244" s="60" t="s">
        <v>151</v>
      </c>
      <c r="BA244" s="141"/>
      <c r="BB244" s="141"/>
      <c r="BC244" s="141"/>
      <c r="BD244" s="141"/>
      <c r="BE244" s="141"/>
      <c r="BF244" s="141"/>
      <c r="BG244" s="141"/>
    </row>
    <row r="245" spans="1:59" x14ac:dyDescent="0.3">
      <c r="A245" s="60" t="s">
        <v>142</v>
      </c>
      <c r="B245" s="60" t="s">
        <v>143</v>
      </c>
      <c r="C245" s="60">
        <v>5915</v>
      </c>
      <c r="D245" s="61" t="s">
        <v>978</v>
      </c>
      <c r="E245" s="60" t="s">
        <v>153</v>
      </c>
      <c r="F245" s="60">
        <v>-999</v>
      </c>
      <c r="G245" s="61" t="s">
        <v>978</v>
      </c>
      <c r="H245" s="62">
        <v>1979.5219999999999</v>
      </c>
      <c r="I245" s="60">
        <v>-24.9</v>
      </c>
      <c r="J245" s="62">
        <v>298.7</v>
      </c>
      <c r="K245" s="60">
        <v>4.8</v>
      </c>
      <c r="L245" s="60" t="s">
        <v>979</v>
      </c>
      <c r="M245" s="60" t="s">
        <v>187</v>
      </c>
      <c r="N245" s="60" t="s">
        <v>160</v>
      </c>
      <c r="O245" s="60" t="s">
        <v>150</v>
      </c>
      <c r="P245" s="60" t="s">
        <v>151</v>
      </c>
      <c r="BA245" s="141"/>
      <c r="BB245" s="141"/>
      <c r="BC245" s="141"/>
      <c r="BD245" s="141"/>
      <c r="BE245" s="141"/>
      <c r="BF245" s="141"/>
      <c r="BG245" s="141"/>
    </row>
    <row r="246" spans="1:59" x14ac:dyDescent="0.3">
      <c r="A246" s="60" t="s">
        <v>142</v>
      </c>
      <c r="B246" s="60" t="s">
        <v>143</v>
      </c>
      <c r="C246" s="60">
        <v>5916</v>
      </c>
      <c r="D246" s="61" t="s">
        <v>980</v>
      </c>
      <c r="E246" s="60" t="s">
        <v>153</v>
      </c>
      <c r="F246" s="60">
        <v>-999</v>
      </c>
      <c r="G246" s="61" t="s">
        <v>980</v>
      </c>
      <c r="H246" s="62">
        <v>1979.6120000000001</v>
      </c>
      <c r="I246" s="60">
        <v>-25.4</v>
      </c>
      <c r="J246" s="62">
        <v>284</v>
      </c>
      <c r="K246" s="60">
        <v>5</v>
      </c>
      <c r="L246" s="60" t="s">
        <v>981</v>
      </c>
      <c r="M246" s="60" t="s">
        <v>384</v>
      </c>
      <c r="N246" s="60" t="s">
        <v>149</v>
      </c>
      <c r="O246" s="60" t="s">
        <v>150</v>
      </c>
      <c r="P246" s="60" t="s">
        <v>151</v>
      </c>
      <c r="BA246" s="141"/>
      <c r="BB246" s="141"/>
      <c r="BC246" s="141"/>
      <c r="BD246" s="141"/>
      <c r="BE246" s="141"/>
      <c r="BF246" s="141"/>
      <c r="BG246" s="141"/>
    </row>
    <row r="247" spans="1:59" x14ac:dyDescent="0.3">
      <c r="A247" s="60" t="s">
        <v>142</v>
      </c>
      <c r="B247" s="60" t="s">
        <v>143</v>
      </c>
      <c r="C247" s="60">
        <v>5956</v>
      </c>
      <c r="D247" s="61" t="s">
        <v>982</v>
      </c>
      <c r="E247" s="60" t="s">
        <v>153</v>
      </c>
      <c r="F247" s="60">
        <v>-999</v>
      </c>
      <c r="G247" s="61" t="s">
        <v>982</v>
      </c>
      <c r="H247" s="62">
        <v>1979.76</v>
      </c>
      <c r="I247" s="60">
        <v>-25.3</v>
      </c>
      <c r="J247" s="62">
        <v>282.89999999999998</v>
      </c>
      <c r="K247" s="60">
        <v>4.8</v>
      </c>
      <c r="L247" s="60" t="s">
        <v>983</v>
      </c>
      <c r="M247" s="60" t="s">
        <v>187</v>
      </c>
      <c r="N247" s="60" t="s">
        <v>149</v>
      </c>
      <c r="O247" s="60" t="s">
        <v>150</v>
      </c>
      <c r="P247" s="60" t="s">
        <v>151</v>
      </c>
      <c r="BA247" s="141"/>
      <c r="BB247" s="141"/>
      <c r="BC247" s="141"/>
      <c r="BD247" s="141"/>
      <c r="BE247" s="141"/>
      <c r="BF247" s="141"/>
      <c r="BG247" s="141"/>
    </row>
    <row r="248" spans="1:59" x14ac:dyDescent="0.3">
      <c r="A248" s="60" t="s">
        <v>142</v>
      </c>
      <c r="B248" s="60" t="s">
        <v>143</v>
      </c>
      <c r="C248" s="60">
        <v>5957</v>
      </c>
      <c r="D248" s="61" t="s">
        <v>984</v>
      </c>
      <c r="E248" s="60" t="s">
        <v>153</v>
      </c>
      <c r="F248" s="60">
        <v>-999</v>
      </c>
      <c r="G248" s="61" t="s">
        <v>984</v>
      </c>
      <c r="H248" s="62">
        <v>1979.84</v>
      </c>
      <c r="I248" s="60">
        <v>-25.2</v>
      </c>
      <c r="J248" s="62">
        <v>303.7</v>
      </c>
      <c r="K248" s="60">
        <v>5</v>
      </c>
      <c r="L248" s="60" t="s">
        <v>985</v>
      </c>
      <c r="M248" s="60" t="s">
        <v>384</v>
      </c>
      <c r="N248" s="60" t="s">
        <v>160</v>
      </c>
      <c r="O248" s="60" t="s">
        <v>150</v>
      </c>
      <c r="P248" s="60" t="s">
        <v>151</v>
      </c>
      <c r="BA248" s="141"/>
      <c r="BB248" s="141"/>
      <c r="BC248" s="141"/>
      <c r="BD248" s="141"/>
      <c r="BE248" s="141"/>
      <c r="BF248" s="141"/>
      <c r="BG248" s="141"/>
    </row>
    <row r="249" spans="1:59" x14ac:dyDescent="0.3">
      <c r="A249" s="60" t="s">
        <v>142</v>
      </c>
      <c r="B249" s="60" t="s">
        <v>143</v>
      </c>
      <c r="C249" s="60">
        <v>5958</v>
      </c>
      <c r="D249" s="61" t="s">
        <v>986</v>
      </c>
      <c r="E249" s="60" t="s">
        <v>153</v>
      </c>
      <c r="F249" s="60">
        <v>-999</v>
      </c>
      <c r="G249" s="61" t="s">
        <v>986</v>
      </c>
      <c r="H249" s="62">
        <v>1979.9380000000001</v>
      </c>
      <c r="I249" s="60">
        <v>-24.3</v>
      </c>
      <c r="J249" s="62">
        <v>276.60000000000002</v>
      </c>
      <c r="K249" s="60">
        <v>4.3</v>
      </c>
      <c r="L249" s="60" t="s">
        <v>987</v>
      </c>
      <c r="M249" s="60" t="s">
        <v>230</v>
      </c>
      <c r="N249" s="60" t="s">
        <v>160</v>
      </c>
      <c r="O249" s="60" t="s">
        <v>150</v>
      </c>
      <c r="P249" s="60" t="s">
        <v>151</v>
      </c>
      <c r="BA249" s="141"/>
      <c r="BB249" s="141"/>
      <c r="BC249" s="141"/>
      <c r="BD249" s="141"/>
      <c r="BE249" s="141"/>
      <c r="BF249" s="141"/>
      <c r="BG249" s="141"/>
    </row>
    <row r="250" spans="1:59" x14ac:dyDescent="0.3">
      <c r="A250" s="60" t="s">
        <v>142</v>
      </c>
      <c r="B250" s="60" t="s">
        <v>143</v>
      </c>
      <c r="C250" s="60">
        <v>5959</v>
      </c>
      <c r="D250" s="61" t="s">
        <v>988</v>
      </c>
      <c r="E250" s="60" t="s">
        <v>153</v>
      </c>
      <c r="F250" s="60">
        <v>-999</v>
      </c>
      <c r="G250" s="61" t="s">
        <v>988</v>
      </c>
      <c r="H250" s="62">
        <v>1980.116</v>
      </c>
      <c r="I250" s="60">
        <v>-25.3</v>
      </c>
      <c r="J250" s="62">
        <v>282.5</v>
      </c>
      <c r="K250" s="60">
        <v>4.3</v>
      </c>
      <c r="L250" s="60" t="s">
        <v>989</v>
      </c>
      <c r="M250" s="60" t="s">
        <v>230</v>
      </c>
      <c r="N250" s="60" t="s">
        <v>160</v>
      </c>
      <c r="O250" s="60" t="s">
        <v>150</v>
      </c>
      <c r="P250" s="60" t="s">
        <v>151</v>
      </c>
      <c r="BA250" s="141"/>
      <c r="BB250" s="141"/>
      <c r="BC250" s="141"/>
      <c r="BD250" s="141"/>
      <c r="BE250" s="141"/>
      <c r="BF250" s="141"/>
      <c r="BG250" s="141"/>
    </row>
    <row r="251" spans="1:59" x14ac:dyDescent="0.3">
      <c r="A251" s="60" t="s">
        <v>142</v>
      </c>
      <c r="B251" s="60" t="s">
        <v>143</v>
      </c>
      <c r="C251" s="60">
        <v>5960</v>
      </c>
      <c r="D251" s="61" t="s">
        <v>990</v>
      </c>
      <c r="E251" s="60" t="s">
        <v>153</v>
      </c>
      <c r="F251" s="60">
        <v>-999</v>
      </c>
      <c r="G251" s="61" t="s">
        <v>990</v>
      </c>
      <c r="H251" s="62">
        <v>1980.184</v>
      </c>
      <c r="I251" s="60">
        <v>-25.1</v>
      </c>
      <c r="J251" s="62">
        <v>289.10000000000002</v>
      </c>
      <c r="K251" s="60">
        <v>5</v>
      </c>
      <c r="L251" s="60" t="s">
        <v>991</v>
      </c>
      <c r="M251" s="60" t="s">
        <v>384</v>
      </c>
      <c r="N251" s="60" t="s">
        <v>160</v>
      </c>
      <c r="O251" s="60" t="s">
        <v>150</v>
      </c>
      <c r="P251" s="60" t="s">
        <v>151</v>
      </c>
      <c r="BA251" s="141"/>
      <c r="BB251" s="141"/>
      <c r="BC251" s="141"/>
      <c r="BD251" s="141"/>
      <c r="BE251" s="141"/>
      <c r="BF251" s="141"/>
      <c r="BG251" s="141"/>
    </row>
    <row r="252" spans="1:59" x14ac:dyDescent="0.3">
      <c r="A252" s="60" t="s">
        <v>142</v>
      </c>
      <c r="B252" s="60" t="s">
        <v>143</v>
      </c>
      <c r="C252" s="60">
        <v>5961</v>
      </c>
      <c r="D252" s="61" t="s">
        <v>992</v>
      </c>
      <c r="E252" s="60" t="s">
        <v>153</v>
      </c>
      <c r="F252" s="60">
        <v>-999</v>
      </c>
      <c r="G252" s="61" t="s">
        <v>992</v>
      </c>
      <c r="H252" s="62">
        <v>1980.258</v>
      </c>
      <c r="I252" s="60">
        <v>-24.8</v>
      </c>
      <c r="J252" s="62">
        <v>277.7</v>
      </c>
      <c r="K252" s="60">
        <v>4.3</v>
      </c>
      <c r="L252" s="60" t="s">
        <v>993</v>
      </c>
      <c r="M252" s="60" t="s">
        <v>230</v>
      </c>
      <c r="N252" s="60" t="s">
        <v>160</v>
      </c>
      <c r="O252" s="60" t="s">
        <v>150</v>
      </c>
      <c r="P252" s="60" t="s">
        <v>151</v>
      </c>
      <c r="BA252" s="141"/>
      <c r="BB252" s="141"/>
      <c r="BC252" s="141"/>
      <c r="BD252" s="141"/>
      <c r="BE252" s="141"/>
      <c r="BF252" s="141"/>
      <c r="BG252" s="141"/>
    </row>
    <row r="253" spans="1:59" x14ac:dyDescent="0.3">
      <c r="A253" s="60" t="s">
        <v>142</v>
      </c>
      <c r="B253" s="60" t="s">
        <v>143</v>
      </c>
      <c r="C253" s="60">
        <v>5969</v>
      </c>
      <c r="D253" s="61" t="s">
        <v>994</v>
      </c>
      <c r="E253" s="61" t="s">
        <v>995</v>
      </c>
      <c r="F253" s="60">
        <v>7</v>
      </c>
      <c r="G253" s="61" t="s">
        <v>996</v>
      </c>
      <c r="H253" s="62">
        <v>1980.3510000000001</v>
      </c>
      <c r="I253" s="60">
        <v>-23.7</v>
      </c>
      <c r="J253" s="62">
        <v>279.5</v>
      </c>
      <c r="K253" s="60">
        <v>4.3</v>
      </c>
      <c r="L253" s="60" t="s">
        <v>997</v>
      </c>
      <c r="M253" s="60" t="s">
        <v>230</v>
      </c>
      <c r="N253" s="60" t="s">
        <v>160</v>
      </c>
      <c r="O253" s="60" t="s">
        <v>150</v>
      </c>
      <c r="P253" s="60" t="s">
        <v>151</v>
      </c>
      <c r="BA253" s="141"/>
      <c r="BB253" s="141"/>
      <c r="BC253" s="141"/>
      <c r="BD253" s="141"/>
      <c r="BE253" s="141"/>
      <c r="BF253" s="141"/>
      <c r="BG253" s="141"/>
    </row>
    <row r="254" spans="1:59" x14ac:dyDescent="0.3">
      <c r="A254" s="60" t="s">
        <v>142</v>
      </c>
      <c r="B254" s="60" t="s">
        <v>143</v>
      </c>
      <c r="C254" s="60">
        <v>6008</v>
      </c>
      <c r="D254" s="61" t="s">
        <v>998</v>
      </c>
      <c r="E254" s="60" t="s">
        <v>153</v>
      </c>
      <c r="F254" s="60">
        <v>-999</v>
      </c>
      <c r="G254" s="61" t="s">
        <v>998</v>
      </c>
      <c r="H254" s="62">
        <v>1980.5119999999999</v>
      </c>
      <c r="I254" s="60">
        <v>-25.4</v>
      </c>
      <c r="J254" s="62">
        <v>281.5</v>
      </c>
      <c r="K254" s="60">
        <v>4.8</v>
      </c>
      <c r="L254" s="60" t="s">
        <v>396</v>
      </c>
      <c r="M254" s="60" t="s">
        <v>187</v>
      </c>
      <c r="N254" s="60" t="s">
        <v>149</v>
      </c>
      <c r="O254" s="60" t="s">
        <v>150</v>
      </c>
      <c r="P254" s="60" t="s">
        <v>151</v>
      </c>
      <c r="BA254" s="141"/>
      <c r="BB254" s="141"/>
      <c r="BC254" s="141"/>
      <c r="BD254" s="141"/>
      <c r="BE254" s="141"/>
      <c r="BF254" s="141"/>
      <c r="BG254" s="141"/>
    </row>
    <row r="255" spans="1:59" x14ac:dyDescent="0.3">
      <c r="A255" s="60" t="s">
        <v>142</v>
      </c>
      <c r="B255" s="60" t="s">
        <v>143</v>
      </c>
      <c r="C255" s="60">
        <v>6009</v>
      </c>
      <c r="D255" s="61" t="s">
        <v>999</v>
      </c>
      <c r="E255" s="60" t="s">
        <v>153</v>
      </c>
      <c r="F255" s="60">
        <v>-999</v>
      </c>
      <c r="G255" s="61" t="s">
        <v>999</v>
      </c>
      <c r="H255" s="62">
        <v>1980.5830000000001</v>
      </c>
      <c r="I255" s="60">
        <v>-25</v>
      </c>
      <c r="J255" s="62">
        <v>274.39999999999998</v>
      </c>
      <c r="K255" s="60">
        <v>4.8</v>
      </c>
      <c r="L255" s="60" t="s">
        <v>1000</v>
      </c>
      <c r="M255" s="60" t="s">
        <v>187</v>
      </c>
      <c r="N255" s="60" t="s">
        <v>160</v>
      </c>
      <c r="O255" s="60" t="s">
        <v>150</v>
      </c>
      <c r="P255" s="60" t="s">
        <v>151</v>
      </c>
      <c r="BA255" s="141"/>
      <c r="BB255" s="141"/>
      <c r="BC255" s="141"/>
      <c r="BD255" s="141"/>
      <c r="BE255" s="141"/>
      <c r="BF255" s="141"/>
      <c r="BG255" s="141"/>
    </row>
    <row r="256" spans="1:59" x14ac:dyDescent="0.3">
      <c r="A256" s="60" t="s">
        <v>142</v>
      </c>
      <c r="B256" s="60" t="s">
        <v>143</v>
      </c>
      <c r="C256" s="60">
        <v>6010</v>
      </c>
      <c r="D256" s="61" t="s">
        <v>1001</v>
      </c>
      <c r="E256" s="60" t="s">
        <v>153</v>
      </c>
      <c r="F256" s="60">
        <v>-999</v>
      </c>
      <c r="G256" s="61" t="s">
        <v>1001</v>
      </c>
      <c r="H256" s="62">
        <v>1980.6790000000001</v>
      </c>
      <c r="I256" s="60">
        <v>-24.8</v>
      </c>
      <c r="J256" s="62">
        <v>278.2</v>
      </c>
      <c r="K256" s="60">
        <v>4.3</v>
      </c>
      <c r="L256" s="60" t="s">
        <v>395</v>
      </c>
      <c r="M256" s="60" t="s">
        <v>230</v>
      </c>
      <c r="N256" s="60" t="s">
        <v>160</v>
      </c>
      <c r="O256" s="60" t="s">
        <v>150</v>
      </c>
      <c r="P256" s="60" t="s">
        <v>151</v>
      </c>
      <c r="BA256" s="141"/>
      <c r="BB256" s="141"/>
      <c r="BC256" s="141"/>
      <c r="BD256" s="141"/>
      <c r="BE256" s="141"/>
      <c r="BF256" s="141"/>
      <c r="BG256" s="141"/>
    </row>
    <row r="257" spans="1:59" x14ac:dyDescent="0.3">
      <c r="A257" s="60" t="s">
        <v>142</v>
      </c>
      <c r="B257" s="60" t="s">
        <v>143</v>
      </c>
      <c r="C257" s="60">
        <v>6011</v>
      </c>
      <c r="D257" s="61" t="s">
        <v>1002</v>
      </c>
      <c r="E257" s="60" t="s">
        <v>153</v>
      </c>
      <c r="F257" s="60">
        <v>-999</v>
      </c>
      <c r="G257" s="61" t="s">
        <v>1002</v>
      </c>
      <c r="H257" s="62">
        <v>1980.7719999999999</v>
      </c>
      <c r="I257" s="60">
        <v>-25.5</v>
      </c>
      <c r="J257" s="62">
        <v>282.7</v>
      </c>
      <c r="K257" s="60">
        <v>4.8</v>
      </c>
      <c r="L257" s="60" t="s">
        <v>983</v>
      </c>
      <c r="M257" s="60" t="s">
        <v>187</v>
      </c>
      <c r="N257" s="60" t="s">
        <v>149</v>
      </c>
      <c r="O257" s="60" t="s">
        <v>150</v>
      </c>
      <c r="P257" s="60" t="s">
        <v>151</v>
      </c>
      <c r="BA257" s="141"/>
      <c r="BB257" s="141"/>
      <c r="BC257" s="141"/>
      <c r="BD257" s="141"/>
      <c r="BE257" s="141"/>
      <c r="BF257" s="141"/>
      <c r="BG257" s="141"/>
    </row>
    <row r="258" spans="1:59" x14ac:dyDescent="0.3">
      <c r="A258" s="60" t="s">
        <v>142</v>
      </c>
      <c r="B258" s="60" t="s">
        <v>143</v>
      </c>
      <c r="C258" s="60">
        <v>6012</v>
      </c>
      <c r="D258" s="61" t="s">
        <v>1003</v>
      </c>
      <c r="E258" s="60" t="s">
        <v>153</v>
      </c>
      <c r="F258" s="60">
        <v>-999</v>
      </c>
      <c r="G258" s="61" t="s">
        <v>1003</v>
      </c>
      <c r="H258" s="62">
        <v>1980.8620000000001</v>
      </c>
      <c r="I258" s="60">
        <v>-25.6</v>
      </c>
      <c r="J258" s="62">
        <v>272.89999999999998</v>
      </c>
      <c r="K258" s="60">
        <v>4.0999999999999996</v>
      </c>
      <c r="L258" s="60" t="s">
        <v>1004</v>
      </c>
      <c r="M258" s="60" t="s">
        <v>951</v>
      </c>
      <c r="N258" s="60" t="s">
        <v>149</v>
      </c>
      <c r="O258" s="60" t="s">
        <v>150</v>
      </c>
      <c r="P258" s="60" t="s">
        <v>151</v>
      </c>
      <c r="BA258" s="141"/>
      <c r="BB258" s="141"/>
      <c r="BC258" s="141"/>
      <c r="BD258" s="141"/>
      <c r="BE258" s="141"/>
      <c r="BF258" s="141"/>
      <c r="BG258" s="141"/>
    </row>
    <row r="259" spans="1:59" x14ac:dyDescent="0.3">
      <c r="A259" s="60" t="s">
        <v>142</v>
      </c>
      <c r="B259" s="60" t="s">
        <v>143</v>
      </c>
      <c r="C259" s="60">
        <v>6013</v>
      </c>
      <c r="D259" s="61" t="s">
        <v>1005</v>
      </c>
      <c r="E259" s="60" t="s">
        <v>153</v>
      </c>
      <c r="F259" s="60">
        <v>-999</v>
      </c>
      <c r="G259" s="61" t="s">
        <v>1005</v>
      </c>
      <c r="H259" s="62">
        <v>1980.925</v>
      </c>
      <c r="I259" s="60">
        <v>-25.4</v>
      </c>
      <c r="J259" s="62">
        <v>268.60000000000002</v>
      </c>
      <c r="K259" s="60">
        <v>4.4000000000000004</v>
      </c>
      <c r="L259" s="60" t="s">
        <v>1006</v>
      </c>
      <c r="M259" s="60" t="s">
        <v>805</v>
      </c>
      <c r="N259" s="60" t="s">
        <v>149</v>
      </c>
      <c r="O259" s="60" t="s">
        <v>150</v>
      </c>
      <c r="P259" s="60" t="s">
        <v>151</v>
      </c>
      <c r="BA259" s="141"/>
      <c r="BB259" s="141"/>
      <c r="BC259" s="141"/>
      <c r="BD259" s="141"/>
      <c r="BE259" s="141"/>
      <c r="BF259" s="141"/>
      <c r="BG259" s="141"/>
    </row>
    <row r="260" spans="1:59" x14ac:dyDescent="0.3">
      <c r="A260" s="60" t="s">
        <v>142</v>
      </c>
      <c r="B260" s="60" t="s">
        <v>143</v>
      </c>
      <c r="C260" s="60">
        <v>6014</v>
      </c>
      <c r="D260" s="61" t="s">
        <v>1007</v>
      </c>
      <c r="E260" s="61" t="s">
        <v>1008</v>
      </c>
      <c r="F260" s="60">
        <v>7</v>
      </c>
      <c r="G260" s="61" t="s">
        <v>1009</v>
      </c>
      <c r="H260" s="62">
        <v>1981.0260000000001</v>
      </c>
      <c r="I260" s="60">
        <v>-24.7</v>
      </c>
      <c r="J260" s="62">
        <v>266</v>
      </c>
      <c r="K260" s="60">
        <v>4.7</v>
      </c>
      <c r="L260" s="60" t="s">
        <v>1010</v>
      </c>
      <c r="M260" s="60" t="s">
        <v>829</v>
      </c>
      <c r="N260" s="60" t="s">
        <v>149</v>
      </c>
      <c r="O260" s="60" t="s">
        <v>150</v>
      </c>
      <c r="P260" s="60" t="s">
        <v>151</v>
      </c>
      <c r="BA260" s="141"/>
      <c r="BB260" s="141"/>
      <c r="BC260" s="141"/>
      <c r="BD260" s="141"/>
      <c r="BE260" s="141"/>
      <c r="BF260" s="141"/>
      <c r="BG260" s="141"/>
    </row>
    <row r="261" spans="1:59" x14ac:dyDescent="0.3">
      <c r="A261" s="60" t="s">
        <v>142</v>
      </c>
      <c r="B261" s="60" t="s">
        <v>143</v>
      </c>
      <c r="C261" s="60">
        <v>6015</v>
      </c>
      <c r="D261" s="61" t="s">
        <v>1011</v>
      </c>
      <c r="E261" s="61" t="s">
        <v>1012</v>
      </c>
      <c r="F261" s="60">
        <v>7</v>
      </c>
      <c r="G261" s="61" t="s">
        <v>1013</v>
      </c>
      <c r="H261" s="62">
        <v>1981.1</v>
      </c>
      <c r="I261" s="60">
        <v>-25.4</v>
      </c>
      <c r="J261" s="62">
        <v>260.89999999999998</v>
      </c>
      <c r="K261" s="60">
        <v>4.7</v>
      </c>
      <c r="L261" s="60" t="s">
        <v>1014</v>
      </c>
      <c r="M261" s="60" t="s">
        <v>829</v>
      </c>
      <c r="N261" s="60" t="s">
        <v>149</v>
      </c>
      <c r="O261" s="60" t="s">
        <v>150</v>
      </c>
      <c r="P261" s="60" t="s">
        <v>151</v>
      </c>
      <c r="BA261" s="141"/>
      <c r="BB261" s="141"/>
      <c r="BC261" s="141"/>
      <c r="BD261" s="141"/>
      <c r="BE261" s="141"/>
      <c r="BF261" s="141"/>
      <c r="BG261" s="141"/>
    </row>
    <row r="262" spans="1:59" x14ac:dyDescent="0.3">
      <c r="A262" s="60" t="s">
        <v>142</v>
      </c>
      <c r="B262" s="60" t="s">
        <v>143</v>
      </c>
      <c r="C262" s="60">
        <v>6016</v>
      </c>
      <c r="D262" s="61" t="s">
        <v>1015</v>
      </c>
      <c r="E262" s="60" t="s">
        <v>153</v>
      </c>
      <c r="F262" s="60">
        <v>-999</v>
      </c>
      <c r="G262" s="61" t="s">
        <v>1015</v>
      </c>
      <c r="H262" s="62">
        <v>1981.193</v>
      </c>
      <c r="I262" s="60">
        <v>-24</v>
      </c>
      <c r="J262" s="62">
        <v>264.10000000000002</v>
      </c>
      <c r="K262" s="60">
        <v>6</v>
      </c>
      <c r="L262" s="60" t="s">
        <v>1016</v>
      </c>
      <c r="M262" s="60" t="s">
        <v>356</v>
      </c>
      <c r="N262" s="60" t="s">
        <v>149</v>
      </c>
      <c r="O262" s="60" t="s">
        <v>150</v>
      </c>
      <c r="P262" s="60" t="s">
        <v>151</v>
      </c>
      <c r="BA262" s="141"/>
      <c r="BB262" s="141"/>
      <c r="BC262" s="141"/>
      <c r="BD262" s="141"/>
      <c r="BE262" s="141"/>
      <c r="BF262" s="141"/>
      <c r="BG262" s="141"/>
    </row>
    <row r="263" spans="1:59" x14ac:dyDescent="0.3">
      <c r="A263" s="60" t="s">
        <v>142</v>
      </c>
      <c r="B263" s="60" t="s">
        <v>143</v>
      </c>
      <c r="C263" s="60">
        <v>6017</v>
      </c>
      <c r="D263" s="61" t="s">
        <v>1017</v>
      </c>
      <c r="E263" s="60" t="s">
        <v>153</v>
      </c>
      <c r="F263" s="60">
        <v>-999</v>
      </c>
      <c r="G263" s="61" t="s">
        <v>1017</v>
      </c>
      <c r="H263" s="62">
        <v>1981.2729999999999</v>
      </c>
      <c r="I263" s="60">
        <v>-25.2</v>
      </c>
      <c r="J263" s="62">
        <v>271</v>
      </c>
      <c r="K263" s="60">
        <v>4.3</v>
      </c>
      <c r="L263" s="60" t="s">
        <v>1018</v>
      </c>
      <c r="M263" s="60" t="s">
        <v>230</v>
      </c>
      <c r="N263" s="60" t="s">
        <v>160</v>
      </c>
      <c r="O263" s="60" t="s">
        <v>150</v>
      </c>
      <c r="P263" s="60" t="s">
        <v>151</v>
      </c>
      <c r="BA263" s="141"/>
      <c r="BB263" s="141"/>
      <c r="BC263" s="141"/>
      <c r="BD263" s="141"/>
      <c r="BE263" s="141"/>
      <c r="BF263" s="141"/>
      <c r="BG263" s="141"/>
    </row>
    <row r="264" spans="1:59" x14ac:dyDescent="0.3">
      <c r="A264" s="60" t="s">
        <v>142</v>
      </c>
      <c r="B264" s="60" t="s">
        <v>143</v>
      </c>
      <c r="C264" s="60">
        <v>6062</v>
      </c>
      <c r="D264" s="61" t="s">
        <v>1019</v>
      </c>
      <c r="E264" s="60" t="s">
        <v>153</v>
      </c>
      <c r="F264" s="60">
        <v>-999</v>
      </c>
      <c r="G264" s="61" t="s">
        <v>1019</v>
      </c>
      <c r="H264" s="62">
        <v>1981.4290000000001</v>
      </c>
      <c r="I264" s="60">
        <v>-26.2</v>
      </c>
      <c r="J264" s="62">
        <v>263.39999999999998</v>
      </c>
      <c r="K264" s="60">
        <v>4.7</v>
      </c>
      <c r="L264" s="60" t="s">
        <v>1020</v>
      </c>
      <c r="M264" s="60" t="s">
        <v>829</v>
      </c>
      <c r="N264" s="60" t="s">
        <v>160</v>
      </c>
      <c r="O264" s="60" t="s">
        <v>150</v>
      </c>
      <c r="P264" s="60" t="s">
        <v>151</v>
      </c>
      <c r="BA264" s="141"/>
      <c r="BB264" s="141"/>
      <c r="BC264" s="141"/>
      <c r="BD264" s="141"/>
      <c r="BE264" s="141"/>
      <c r="BF264" s="141"/>
      <c r="BG264" s="141"/>
    </row>
    <row r="265" spans="1:59" x14ac:dyDescent="0.3">
      <c r="A265" s="60" t="s">
        <v>142</v>
      </c>
      <c r="B265" s="60" t="s">
        <v>143</v>
      </c>
      <c r="C265" s="60">
        <v>6063</v>
      </c>
      <c r="D265" s="61" t="s">
        <v>1021</v>
      </c>
      <c r="E265" s="60" t="s">
        <v>153</v>
      </c>
      <c r="F265" s="60">
        <v>-999</v>
      </c>
      <c r="G265" s="61" t="s">
        <v>1021</v>
      </c>
      <c r="H265" s="62">
        <v>1981.604</v>
      </c>
      <c r="I265" s="60">
        <v>-26.1</v>
      </c>
      <c r="J265" s="62">
        <v>259.60000000000002</v>
      </c>
      <c r="K265" s="60">
        <v>4.2</v>
      </c>
      <c r="L265" s="60" t="s">
        <v>1022</v>
      </c>
      <c r="M265" s="60" t="s">
        <v>211</v>
      </c>
      <c r="N265" s="60" t="s">
        <v>160</v>
      </c>
      <c r="O265" s="60" t="s">
        <v>150</v>
      </c>
      <c r="P265" s="60" t="s">
        <v>151</v>
      </c>
      <c r="BA265" s="141"/>
      <c r="BB265" s="141"/>
      <c r="BC265" s="141"/>
      <c r="BD265" s="141"/>
      <c r="BE265" s="141"/>
      <c r="BF265" s="141"/>
      <c r="BG265" s="141"/>
    </row>
    <row r="266" spans="1:59" x14ac:dyDescent="0.3">
      <c r="A266" s="60" t="s">
        <v>142</v>
      </c>
      <c r="B266" s="60" t="s">
        <v>143</v>
      </c>
      <c r="C266" s="60">
        <v>6064</v>
      </c>
      <c r="D266" s="61" t="s">
        <v>1023</v>
      </c>
      <c r="E266" s="60" t="s">
        <v>153</v>
      </c>
      <c r="F266" s="60">
        <v>-999</v>
      </c>
      <c r="G266" s="61" t="s">
        <v>1023</v>
      </c>
      <c r="H266" s="62">
        <v>1981.675</v>
      </c>
      <c r="I266" s="60">
        <v>-25.1</v>
      </c>
      <c r="J266" s="62">
        <v>258</v>
      </c>
      <c r="K266" s="60">
        <v>6.4</v>
      </c>
      <c r="L266" s="60" t="s">
        <v>1024</v>
      </c>
      <c r="M266" s="60" t="s">
        <v>460</v>
      </c>
      <c r="N266" s="60" t="s">
        <v>149</v>
      </c>
      <c r="O266" s="60" t="s">
        <v>150</v>
      </c>
      <c r="P266" s="60" t="s">
        <v>151</v>
      </c>
      <c r="BA266" s="141"/>
      <c r="BB266" s="141"/>
      <c r="BC266" s="141"/>
      <c r="BD266" s="141"/>
      <c r="BE266" s="141"/>
      <c r="BF266" s="141"/>
      <c r="BG266" s="141"/>
    </row>
    <row r="267" spans="1:59" x14ac:dyDescent="0.3">
      <c r="A267" s="60" t="s">
        <v>142</v>
      </c>
      <c r="B267" s="60" t="s">
        <v>143</v>
      </c>
      <c r="C267" s="60">
        <v>6065</v>
      </c>
      <c r="D267" s="61" t="s">
        <v>1025</v>
      </c>
      <c r="E267" s="61" t="s">
        <v>1026</v>
      </c>
      <c r="F267" s="60">
        <v>8</v>
      </c>
      <c r="G267" s="61" t="s">
        <v>1027</v>
      </c>
      <c r="H267" s="62">
        <v>1981.752</v>
      </c>
      <c r="I267" s="60">
        <v>-26</v>
      </c>
      <c r="J267" s="62">
        <v>256.89999999999998</v>
      </c>
      <c r="K267" s="60">
        <v>4.2</v>
      </c>
      <c r="L267" s="60" t="s">
        <v>1028</v>
      </c>
      <c r="M267" s="60" t="s">
        <v>211</v>
      </c>
      <c r="N267" s="60" t="s">
        <v>160</v>
      </c>
      <c r="O267" s="60" t="s">
        <v>150</v>
      </c>
      <c r="P267" s="60" t="s">
        <v>151</v>
      </c>
      <c r="BA267" s="141"/>
      <c r="BB267" s="141"/>
      <c r="BC267" s="141"/>
      <c r="BD267" s="141"/>
      <c r="BE267" s="141"/>
      <c r="BF267" s="141"/>
      <c r="BG267" s="141"/>
    </row>
    <row r="268" spans="1:59" x14ac:dyDescent="0.3">
      <c r="A268" s="60" t="s">
        <v>142</v>
      </c>
      <c r="B268" s="60" t="s">
        <v>143</v>
      </c>
      <c r="C268" s="60">
        <v>6066</v>
      </c>
      <c r="D268" s="61" t="s">
        <v>1029</v>
      </c>
      <c r="E268" s="61" t="s">
        <v>1030</v>
      </c>
      <c r="F268" s="60">
        <v>7</v>
      </c>
      <c r="G268" s="61" t="s">
        <v>1031</v>
      </c>
      <c r="H268" s="62">
        <v>1981.8340000000001</v>
      </c>
      <c r="I268" s="60">
        <v>-25.4</v>
      </c>
      <c r="J268" s="62">
        <v>254.7</v>
      </c>
      <c r="K268" s="60">
        <v>4.7</v>
      </c>
      <c r="L268" s="60" t="s">
        <v>1032</v>
      </c>
      <c r="M268" s="60" t="s">
        <v>829</v>
      </c>
      <c r="N268" s="60" t="s">
        <v>149</v>
      </c>
      <c r="O268" s="60" t="s">
        <v>150</v>
      </c>
      <c r="P268" s="60" t="s">
        <v>151</v>
      </c>
      <c r="BA268" s="141"/>
      <c r="BB268" s="141"/>
      <c r="BC268" s="141"/>
      <c r="BD268" s="141"/>
      <c r="BE268" s="141"/>
      <c r="BF268" s="141"/>
      <c r="BG268" s="141"/>
    </row>
    <row r="269" spans="1:59" x14ac:dyDescent="0.3">
      <c r="A269" s="60" t="s">
        <v>142</v>
      </c>
      <c r="B269" s="60" t="s">
        <v>143</v>
      </c>
      <c r="C269" s="60">
        <v>6067</v>
      </c>
      <c r="D269" s="61" t="s">
        <v>1033</v>
      </c>
      <c r="E269" s="61" t="s">
        <v>1034</v>
      </c>
      <c r="F269" s="60">
        <v>9</v>
      </c>
      <c r="G269" s="61" t="s">
        <v>1035</v>
      </c>
      <c r="H269" s="62">
        <v>1981.922</v>
      </c>
      <c r="I269" s="60">
        <v>-25.4</v>
      </c>
      <c r="J269" s="62">
        <v>254.8</v>
      </c>
      <c r="K269" s="60">
        <v>3.9</v>
      </c>
      <c r="L269" s="60" t="s">
        <v>1036</v>
      </c>
      <c r="M269" s="60" t="s">
        <v>170</v>
      </c>
      <c r="N269" s="60" t="s">
        <v>149</v>
      </c>
      <c r="O269" s="60" t="s">
        <v>150</v>
      </c>
      <c r="P269" s="60" t="s">
        <v>151</v>
      </c>
      <c r="BA269" s="141"/>
      <c r="BB269" s="141"/>
      <c r="BC269" s="141"/>
      <c r="BD269" s="141"/>
      <c r="BE269" s="141"/>
      <c r="BF269" s="141"/>
      <c r="BG269" s="141"/>
    </row>
    <row r="270" spans="1:59" x14ac:dyDescent="0.3">
      <c r="A270" s="60" t="s">
        <v>142</v>
      </c>
      <c r="B270" s="60" t="s">
        <v>143</v>
      </c>
      <c r="C270" s="60">
        <v>6449</v>
      </c>
      <c r="D270" s="61" t="s">
        <v>1037</v>
      </c>
      <c r="E270" s="60" t="s">
        <v>153</v>
      </c>
      <c r="F270" s="60">
        <v>-999</v>
      </c>
      <c r="G270" s="61" t="s">
        <v>1037</v>
      </c>
      <c r="H270" s="62">
        <v>1982.3520000000001</v>
      </c>
      <c r="I270" s="60">
        <v>-23.5</v>
      </c>
      <c r="J270" s="62">
        <v>245.2</v>
      </c>
      <c r="K270" s="60">
        <v>4</v>
      </c>
      <c r="L270" s="60" t="s">
        <v>1038</v>
      </c>
      <c r="M270" s="60" t="s">
        <v>1039</v>
      </c>
      <c r="N270" s="60" t="s">
        <v>149</v>
      </c>
      <c r="O270" s="60" t="s">
        <v>150</v>
      </c>
      <c r="P270" s="60" t="s">
        <v>151</v>
      </c>
      <c r="BA270" s="141"/>
      <c r="BB270" s="141"/>
      <c r="BC270" s="141"/>
      <c r="BD270" s="141"/>
      <c r="BE270" s="141"/>
      <c r="BF270" s="141"/>
      <c r="BG270" s="141"/>
    </row>
    <row r="271" spans="1:59" x14ac:dyDescent="0.3">
      <c r="A271" s="60" t="s">
        <v>142</v>
      </c>
      <c r="B271" s="60" t="s">
        <v>143</v>
      </c>
      <c r="C271" s="60">
        <v>6450</v>
      </c>
      <c r="D271" s="61" t="s">
        <v>1040</v>
      </c>
      <c r="E271" s="60" t="s">
        <v>153</v>
      </c>
      <c r="F271" s="60">
        <v>-999</v>
      </c>
      <c r="G271" s="61" t="s">
        <v>1040</v>
      </c>
      <c r="H271" s="62">
        <v>1982.4259999999999</v>
      </c>
      <c r="I271" s="60">
        <v>-25</v>
      </c>
      <c r="J271" s="62">
        <v>248.5</v>
      </c>
      <c r="K271" s="60">
        <v>4</v>
      </c>
      <c r="L271" s="60" t="s">
        <v>1041</v>
      </c>
      <c r="M271" s="60" t="s">
        <v>1039</v>
      </c>
      <c r="N271" s="60" t="s">
        <v>149</v>
      </c>
      <c r="O271" s="60" t="s">
        <v>150</v>
      </c>
      <c r="P271" s="60" t="s">
        <v>151</v>
      </c>
      <c r="BA271" s="141"/>
      <c r="BB271" s="141"/>
      <c r="BC271" s="141"/>
      <c r="BD271" s="141"/>
      <c r="BE271" s="141"/>
      <c r="BF271" s="141"/>
      <c r="BG271" s="141"/>
    </row>
    <row r="272" spans="1:59" x14ac:dyDescent="0.3">
      <c r="A272" s="60" t="s">
        <v>142</v>
      </c>
      <c r="B272" s="60" t="s">
        <v>143</v>
      </c>
      <c r="C272" s="60">
        <v>6451</v>
      </c>
      <c r="D272" s="61" t="s">
        <v>1042</v>
      </c>
      <c r="E272" s="60" t="s">
        <v>153</v>
      </c>
      <c r="F272" s="60">
        <v>-999</v>
      </c>
      <c r="G272" s="61" t="s">
        <v>1042</v>
      </c>
      <c r="H272" s="62">
        <v>1982.5160000000001</v>
      </c>
      <c r="I272" s="60">
        <v>-23.3</v>
      </c>
      <c r="J272" s="62">
        <v>249.1</v>
      </c>
      <c r="K272" s="60">
        <v>4.7</v>
      </c>
      <c r="L272" s="60" t="s">
        <v>1043</v>
      </c>
      <c r="M272" s="60" t="s">
        <v>829</v>
      </c>
      <c r="N272" s="60" t="s">
        <v>160</v>
      </c>
      <c r="O272" s="60" t="s">
        <v>150</v>
      </c>
      <c r="P272" s="60" t="s">
        <v>151</v>
      </c>
      <c r="BA272" s="141"/>
      <c r="BB272" s="141"/>
      <c r="BC272" s="141"/>
      <c r="BD272" s="141"/>
      <c r="BE272" s="141"/>
      <c r="BF272" s="141"/>
      <c r="BG272" s="141"/>
    </row>
    <row r="273" spans="1:59" x14ac:dyDescent="0.3">
      <c r="A273" s="60" t="s">
        <v>142</v>
      </c>
      <c r="B273" s="60" t="s">
        <v>143</v>
      </c>
      <c r="C273" s="60">
        <v>6459</v>
      </c>
      <c r="D273" s="61" t="s">
        <v>1044</v>
      </c>
      <c r="E273" s="60" t="s">
        <v>153</v>
      </c>
      <c r="F273" s="60">
        <v>-999</v>
      </c>
      <c r="G273" s="61" t="s">
        <v>1044</v>
      </c>
      <c r="H273" s="62">
        <v>1982.67</v>
      </c>
      <c r="I273" s="60">
        <v>-25.8</v>
      </c>
      <c r="J273" s="62">
        <v>241.2</v>
      </c>
      <c r="K273" s="60">
        <v>4</v>
      </c>
      <c r="L273" s="60" t="s">
        <v>1045</v>
      </c>
      <c r="M273" s="60" t="s">
        <v>1039</v>
      </c>
      <c r="N273" s="60" t="s">
        <v>160</v>
      </c>
      <c r="O273" s="60" t="s">
        <v>150</v>
      </c>
      <c r="P273" s="60" t="s">
        <v>151</v>
      </c>
      <c r="BA273" s="141"/>
      <c r="BB273" s="141"/>
      <c r="BC273" s="141"/>
      <c r="BD273" s="141"/>
      <c r="BE273" s="141"/>
      <c r="BF273" s="141"/>
      <c r="BG273" s="141"/>
    </row>
    <row r="274" spans="1:59" x14ac:dyDescent="0.3">
      <c r="A274" s="60" t="s">
        <v>142</v>
      </c>
      <c r="B274" s="60" t="s">
        <v>143</v>
      </c>
      <c r="C274" s="60">
        <v>6535</v>
      </c>
      <c r="D274" s="61" t="s">
        <v>1046</v>
      </c>
      <c r="E274" s="61" t="s">
        <v>1047</v>
      </c>
      <c r="F274" s="60">
        <v>35</v>
      </c>
      <c r="G274" s="61" t="s">
        <v>1048</v>
      </c>
      <c r="H274" s="62">
        <v>1982.8119999999999</v>
      </c>
      <c r="I274" s="60">
        <v>-25.9</v>
      </c>
      <c r="J274" s="62">
        <v>244.1</v>
      </c>
      <c r="K274" s="60">
        <v>6.2</v>
      </c>
      <c r="L274" s="60" t="s">
        <v>1049</v>
      </c>
      <c r="M274" s="60" t="s">
        <v>320</v>
      </c>
      <c r="N274" s="60" t="s">
        <v>160</v>
      </c>
      <c r="O274" s="60" t="s">
        <v>150</v>
      </c>
      <c r="P274" s="60" t="s">
        <v>151</v>
      </c>
      <c r="BA274" s="141"/>
      <c r="BB274" s="141"/>
      <c r="BC274" s="141"/>
      <c r="BD274" s="141"/>
      <c r="BE274" s="141"/>
      <c r="BF274" s="141"/>
      <c r="BG274" s="141"/>
    </row>
    <row r="275" spans="1:59" x14ac:dyDescent="0.3">
      <c r="A275" s="60" t="s">
        <v>142</v>
      </c>
      <c r="B275" s="60" t="s">
        <v>143</v>
      </c>
      <c r="C275" s="60">
        <v>6523</v>
      </c>
      <c r="D275" s="61" t="s">
        <v>1050</v>
      </c>
      <c r="E275" s="60" t="s">
        <v>153</v>
      </c>
      <c r="F275" s="60">
        <v>-999</v>
      </c>
      <c r="G275" s="61" t="s">
        <v>1050</v>
      </c>
      <c r="H275" s="62">
        <v>1982.93</v>
      </c>
      <c r="I275" s="60">
        <v>-25.1</v>
      </c>
      <c r="J275" s="62">
        <v>235.6</v>
      </c>
      <c r="K275" s="60">
        <v>4.2</v>
      </c>
      <c r="L275" s="60" t="s">
        <v>1051</v>
      </c>
      <c r="M275" s="60" t="s">
        <v>211</v>
      </c>
      <c r="N275" s="60" t="s">
        <v>160</v>
      </c>
      <c r="O275" s="60" t="s">
        <v>150</v>
      </c>
      <c r="P275" s="60" t="s">
        <v>151</v>
      </c>
      <c r="BA275" s="141"/>
      <c r="BB275" s="141"/>
      <c r="BC275" s="141"/>
      <c r="BD275" s="141"/>
      <c r="BE275" s="141"/>
      <c r="BF275" s="141"/>
      <c r="BG275" s="141"/>
    </row>
    <row r="276" spans="1:59" x14ac:dyDescent="0.3">
      <c r="A276" s="60" t="s">
        <v>142</v>
      </c>
      <c r="B276" s="60" t="s">
        <v>143</v>
      </c>
      <c r="C276" s="60">
        <v>6527</v>
      </c>
      <c r="D276" s="61" t="s">
        <v>1052</v>
      </c>
      <c r="E276" s="60" t="s">
        <v>153</v>
      </c>
      <c r="F276" s="60">
        <v>-999</v>
      </c>
      <c r="G276" s="61" t="s">
        <v>1052</v>
      </c>
      <c r="H276" s="62">
        <v>1983.0450000000001</v>
      </c>
      <c r="I276" s="60">
        <v>-24.1</v>
      </c>
      <c r="J276" s="62">
        <v>233.6</v>
      </c>
      <c r="K276" s="60">
        <v>4.5999999999999996</v>
      </c>
      <c r="L276" s="60" t="s">
        <v>1053</v>
      </c>
      <c r="M276" s="60" t="s">
        <v>778</v>
      </c>
      <c r="N276" s="60" t="s">
        <v>149</v>
      </c>
      <c r="O276" s="60" t="s">
        <v>150</v>
      </c>
      <c r="P276" s="60" t="s">
        <v>151</v>
      </c>
      <c r="BA276" s="141"/>
      <c r="BB276" s="141"/>
      <c r="BC276" s="141"/>
      <c r="BD276" s="141"/>
      <c r="BE276" s="141"/>
      <c r="BF276" s="141"/>
      <c r="BG276" s="141"/>
    </row>
    <row r="277" spans="1:59" x14ac:dyDescent="0.3">
      <c r="A277" s="60" t="s">
        <v>142</v>
      </c>
      <c r="B277" s="60" t="s">
        <v>143</v>
      </c>
      <c r="C277" s="60">
        <v>6528</v>
      </c>
      <c r="D277" s="61" t="s">
        <v>1054</v>
      </c>
      <c r="E277" s="60" t="s">
        <v>153</v>
      </c>
      <c r="F277" s="60">
        <v>-999</v>
      </c>
      <c r="G277" s="61" t="s">
        <v>1054</v>
      </c>
      <c r="H277" s="62">
        <v>1983.1030000000001</v>
      </c>
      <c r="I277" s="60">
        <v>-24.9</v>
      </c>
      <c r="J277" s="62">
        <v>227.4</v>
      </c>
      <c r="K277" s="60">
        <v>4.5999999999999996</v>
      </c>
      <c r="L277" s="60" t="s">
        <v>1055</v>
      </c>
      <c r="M277" s="60" t="s">
        <v>778</v>
      </c>
      <c r="N277" s="60" t="s">
        <v>149</v>
      </c>
      <c r="O277" s="60" t="s">
        <v>150</v>
      </c>
      <c r="P277" s="60" t="s">
        <v>151</v>
      </c>
      <c r="BA277" s="141"/>
      <c r="BB277" s="141"/>
      <c r="BC277" s="141"/>
      <c r="BD277" s="141"/>
      <c r="BE277" s="141"/>
      <c r="BF277" s="141"/>
      <c r="BG277" s="141"/>
    </row>
    <row r="278" spans="1:59" x14ac:dyDescent="0.3">
      <c r="A278" s="60" t="s">
        <v>142</v>
      </c>
      <c r="B278" s="60" t="s">
        <v>143</v>
      </c>
      <c r="C278" s="60">
        <v>6529</v>
      </c>
      <c r="D278" s="61" t="s">
        <v>1056</v>
      </c>
      <c r="E278" s="60" t="s">
        <v>153</v>
      </c>
      <c r="F278" s="60">
        <v>-999</v>
      </c>
      <c r="G278" s="61" t="s">
        <v>1056</v>
      </c>
      <c r="H278" s="62">
        <v>1983.1769999999999</v>
      </c>
      <c r="I278" s="60">
        <v>-25.8</v>
      </c>
      <c r="J278" s="62">
        <v>233.9</v>
      </c>
      <c r="K278" s="60">
        <v>4.0999999999999996</v>
      </c>
      <c r="L278" s="60" t="s">
        <v>1057</v>
      </c>
      <c r="M278" s="60" t="s">
        <v>951</v>
      </c>
      <c r="N278" s="60" t="s">
        <v>149</v>
      </c>
      <c r="O278" s="60" t="s">
        <v>150</v>
      </c>
      <c r="P278" s="60" t="s">
        <v>151</v>
      </c>
      <c r="BA278" s="141"/>
      <c r="BB278" s="141"/>
      <c r="BC278" s="141"/>
      <c r="BD278" s="141"/>
      <c r="BE278" s="141"/>
      <c r="BF278" s="141"/>
      <c r="BG278" s="141"/>
    </row>
    <row r="279" spans="1:59" x14ac:dyDescent="0.3">
      <c r="A279" s="60" t="s">
        <v>142</v>
      </c>
      <c r="B279" s="60" t="s">
        <v>143</v>
      </c>
      <c r="C279" s="60">
        <v>6530</v>
      </c>
      <c r="D279" s="61" t="s">
        <v>1058</v>
      </c>
      <c r="E279" s="60" t="s">
        <v>153</v>
      </c>
      <c r="F279" s="60">
        <v>-999</v>
      </c>
      <c r="G279" s="61" t="s">
        <v>1058</v>
      </c>
      <c r="H279" s="62">
        <v>1983.432</v>
      </c>
      <c r="I279" s="60">
        <v>-25.2</v>
      </c>
      <c r="J279" s="62">
        <v>235.6</v>
      </c>
      <c r="K279" s="60">
        <v>4.5999999999999996</v>
      </c>
      <c r="L279" s="60" t="s">
        <v>1059</v>
      </c>
      <c r="M279" s="60" t="s">
        <v>778</v>
      </c>
      <c r="N279" s="60" t="s">
        <v>149</v>
      </c>
      <c r="O279" s="60" t="s">
        <v>150</v>
      </c>
      <c r="P279" s="60" t="s">
        <v>151</v>
      </c>
      <c r="BA279" s="141"/>
      <c r="BB279" s="141"/>
      <c r="BC279" s="141"/>
      <c r="BD279" s="141"/>
      <c r="BE279" s="141"/>
      <c r="BF279" s="141"/>
      <c r="BG279" s="141"/>
    </row>
    <row r="280" spans="1:59" x14ac:dyDescent="0.3">
      <c r="A280" s="60" t="s">
        <v>142</v>
      </c>
      <c r="B280" s="60" t="s">
        <v>143</v>
      </c>
      <c r="C280" s="60">
        <v>6538</v>
      </c>
      <c r="D280" s="61" t="s">
        <v>1060</v>
      </c>
      <c r="E280" s="60" t="s">
        <v>153</v>
      </c>
      <c r="F280" s="60">
        <v>-999</v>
      </c>
      <c r="G280" s="61" t="s">
        <v>1060</v>
      </c>
      <c r="H280" s="62">
        <v>1983.6320000000001</v>
      </c>
      <c r="I280" s="60">
        <v>-25</v>
      </c>
      <c r="J280" s="62">
        <v>234.9</v>
      </c>
      <c r="K280" s="60">
        <v>4.5999999999999996</v>
      </c>
      <c r="L280" s="60" t="s">
        <v>1061</v>
      </c>
      <c r="M280" s="60" t="s">
        <v>778</v>
      </c>
      <c r="N280" s="60" t="s">
        <v>160</v>
      </c>
      <c r="O280" s="60" t="s">
        <v>150</v>
      </c>
      <c r="P280" s="60" t="s">
        <v>151</v>
      </c>
      <c r="BA280" s="141"/>
      <c r="BB280" s="141"/>
      <c r="BC280" s="141"/>
      <c r="BD280" s="141"/>
      <c r="BE280" s="141"/>
      <c r="BF280" s="141"/>
      <c r="BG280" s="141"/>
    </row>
    <row r="281" spans="1:59" x14ac:dyDescent="0.3">
      <c r="A281" s="60" t="s">
        <v>142</v>
      </c>
      <c r="B281" s="60" t="s">
        <v>143</v>
      </c>
      <c r="C281" s="60">
        <v>6539</v>
      </c>
      <c r="D281" s="61" t="s">
        <v>1062</v>
      </c>
      <c r="E281" s="60" t="s">
        <v>153</v>
      </c>
      <c r="F281" s="60">
        <v>-999</v>
      </c>
      <c r="G281" s="61" t="s">
        <v>1062</v>
      </c>
      <c r="H281" s="62">
        <v>1983.788</v>
      </c>
      <c r="I281" s="60">
        <v>-24.9</v>
      </c>
      <c r="J281" s="62">
        <v>221.1</v>
      </c>
      <c r="K281" s="60">
        <v>4.5999999999999996</v>
      </c>
      <c r="L281" s="60" t="s">
        <v>1063</v>
      </c>
      <c r="M281" s="60" t="s">
        <v>778</v>
      </c>
      <c r="N281" s="60" t="s">
        <v>160</v>
      </c>
      <c r="O281" s="60" t="s">
        <v>150</v>
      </c>
      <c r="P281" s="60" t="s">
        <v>151</v>
      </c>
      <c r="BA281" s="141"/>
      <c r="BB281" s="141"/>
      <c r="BC281" s="141"/>
      <c r="BD281" s="141"/>
      <c r="BE281" s="141"/>
      <c r="BF281" s="141"/>
      <c r="BG281" s="141"/>
    </row>
    <row r="282" spans="1:59" x14ac:dyDescent="0.3">
      <c r="A282" s="60" t="s">
        <v>142</v>
      </c>
      <c r="B282" s="60" t="s">
        <v>143</v>
      </c>
      <c r="C282" s="60">
        <v>6540</v>
      </c>
      <c r="D282" s="61" t="s">
        <v>1064</v>
      </c>
      <c r="E282" s="60" t="s">
        <v>153</v>
      </c>
      <c r="F282" s="60">
        <v>-999</v>
      </c>
      <c r="G282" s="61" t="s">
        <v>1064</v>
      </c>
      <c r="H282" s="62">
        <v>1984.04</v>
      </c>
      <c r="I282" s="60">
        <v>-25</v>
      </c>
      <c r="J282" s="62">
        <v>217.5</v>
      </c>
      <c r="K282" s="60">
        <v>4.0999999999999996</v>
      </c>
      <c r="L282" s="60" t="s">
        <v>1065</v>
      </c>
      <c r="M282" s="60" t="s">
        <v>951</v>
      </c>
      <c r="N282" s="60" t="s">
        <v>149</v>
      </c>
      <c r="O282" s="60" t="s">
        <v>150</v>
      </c>
      <c r="P282" s="60" t="s">
        <v>151</v>
      </c>
      <c r="BA282" s="141"/>
      <c r="BB282" s="141"/>
      <c r="BC282" s="141"/>
      <c r="BD282" s="141"/>
      <c r="BE282" s="141"/>
      <c r="BF282" s="141"/>
      <c r="BG282" s="141"/>
    </row>
    <row r="283" spans="1:59" x14ac:dyDescent="0.3">
      <c r="A283" s="60" t="s">
        <v>142</v>
      </c>
      <c r="B283" s="60" t="s">
        <v>143</v>
      </c>
      <c r="C283" s="60">
        <v>6549</v>
      </c>
      <c r="D283" s="61" t="s">
        <v>1066</v>
      </c>
      <c r="E283" s="60" t="s">
        <v>153</v>
      </c>
      <c r="F283" s="60">
        <v>-999</v>
      </c>
      <c r="G283" s="61" t="s">
        <v>1066</v>
      </c>
      <c r="H283" s="62">
        <v>1984.097</v>
      </c>
      <c r="I283" s="60">
        <v>-24.2</v>
      </c>
      <c r="J283" s="62">
        <v>230.3</v>
      </c>
      <c r="K283" s="60">
        <v>4.5999999999999996</v>
      </c>
      <c r="L283" s="60" t="s">
        <v>373</v>
      </c>
      <c r="M283" s="60" t="s">
        <v>778</v>
      </c>
      <c r="N283" s="60" t="s">
        <v>149</v>
      </c>
      <c r="O283" s="60" t="s">
        <v>150</v>
      </c>
      <c r="P283" s="60" t="s">
        <v>151</v>
      </c>
      <c r="BA283" s="141"/>
      <c r="BB283" s="141"/>
      <c r="BC283" s="141"/>
      <c r="BD283" s="141"/>
      <c r="BE283" s="141"/>
      <c r="BF283" s="141"/>
      <c r="BG283" s="141"/>
    </row>
    <row r="284" spans="1:59" x14ac:dyDescent="0.3">
      <c r="A284" s="60" t="s">
        <v>142</v>
      </c>
      <c r="B284" s="60" t="s">
        <v>143</v>
      </c>
      <c r="C284" s="60">
        <v>6816</v>
      </c>
      <c r="D284" s="61" t="s">
        <v>1067</v>
      </c>
      <c r="E284" s="60" t="s">
        <v>153</v>
      </c>
      <c r="F284" s="60">
        <v>-999</v>
      </c>
      <c r="G284" s="61" t="s">
        <v>1067</v>
      </c>
      <c r="H284" s="62">
        <v>1984.3510000000001</v>
      </c>
      <c r="I284" s="60">
        <v>-25.3</v>
      </c>
      <c r="J284" s="62">
        <v>214.1</v>
      </c>
      <c r="K284" s="60">
        <v>4.5</v>
      </c>
      <c r="L284" s="60" t="s">
        <v>1068</v>
      </c>
      <c r="M284" s="60" t="s">
        <v>810</v>
      </c>
      <c r="N284" s="60" t="s">
        <v>160</v>
      </c>
      <c r="O284" s="60" t="s">
        <v>150</v>
      </c>
      <c r="P284" s="60" t="s">
        <v>151</v>
      </c>
      <c r="BA284" s="141"/>
      <c r="BB284" s="141"/>
      <c r="BC284" s="141"/>
      <c r="BD284" s="141"/>
      <c r="BE284" s="141"/>
      <c r="BF284" s="141"/>
      <c r="BG284" s="141"/>
    </row>
    <row r="285" spans="1:59" x14ac:dyDescent="0.3">
      <c r="A285" s="60" t="s">
        <v>142</v>
      </c>
      <c r="B285" s="60" t="s">
        <v>143</v>
      </c>
      <c r="C285" s="60">
        <v>6817</v>
      </c>
      <c r="D285" s="61" t="s">
        <v>1069</v>
      </c>
      <c r="E285" s="60" t="s">
        <v>153</v>
      </c>
      <c r="F285" s="60">
        <v>-999</v>
      </c>
      <c r="G285" s="61" t="s">
        <v>1069</v>
      </c>
      <c r="H285" s="62">
        <v>1984.521</v>
      </c>
      <c r="I285" s="60">
        <v>-25.3</v>
      </c>
      <c r="J285" s="62">
        <v>214.6</v>
      </c>
      <c r="K285" s="60">
        <v>4.5</v>
      </c>
      <c r="L285" s="60" t="s">
        <v>1070</v>
      </c>
      <c r="M285" s="60" t="s">
        <v>810</v>
      </c>
      <c r="N285" s="60" t="s">
        <v>160</v>
      </c>
      <c r="O285" s="60" t="s">
        <v>150</v>
      </c>
      <c r="P285" s="60" t="s">
        <v>151</v>
      </c>
      <c r="BA285" s="141"/>
      <c r="BB285" s="141"/>
      <c r="BC285" s="141"/>
      <c r="BD285" s="141"/>
      <c r="BE285" s="141"/>
      <c r="BF285" s="141"/>
      <c r="BG285" s="141"/>
    </row>
    <row r="286" spans="1:59" x14ac:dyDescent="0.3">
      <c r="A286" s="60" t="s">
        <v>142</v>
      </c>
      <c r="B286" s="60" t="s">
        <v>143</v>
      </c>
      <c r="C286" s="60">
        <v>6807</v>
      </c>
      <c r="D286" s="61" t="s">
        <v>1071</v>
      </c>
      <c r="E286" s="60" t="s">
        <v>153</v>
      </c>
      <c r="F286" s="60">
        <v>-999</v>
      </c>
      <c r="G286" s="61" t="s">
        <v>1071</v>
      </c>
      <c r="H286" s="62">
        <v>1984.5889999999999</v>
      </c>
      <c r="I286" s="60">
        <v>-26.4</v>
      </c>
      <c r="J286" s="62">
        <v>238.1</v>
      </c>
      <c r="K286" s="60">
        <v>5.4</v>
      </c>
      <c r="L286" s="60" t="s">
        <v>1072</v>
      </c>
      <c r="M286" s="60" t="s">
        <v>175</v>
      </c>
      <c r="N286" s="60" t="s">
        <v>160</v>
      </c>
      <c r="O286" s="60" t="s">
        <v>150</v>
      </c>
      <c r="P286" s="60" t="s">
        <v>151</v>
      </c>
      <c r="BA286" s="141"/>
      <c r="BB286" s="141"/>
      <c r="BC286" s="141"/>
      <c r="BD286" s="141"/>
      <c r="BE286" s="141"/>
      <c r="BF286" s="141"/>
      <c r="BG286" s="141"/>
    </row>
    <row r="287" spans="1:59" x14ac:dyDescent="0.3">
      <c r="A287" s="60" t="s">
        <v>142</v>
      </c>
      <c r="B287" s="60" t="s">
        <v>143</v>
      </c>
      <c r="C287" s="60">
        <v>6820</v>
      </c>
      <c r="D287" s="61" t="s">
        <v>1073</v>
      </c>
      <c r="E287" s="60" t="s">
        <v>153</v>
      </c>
      <c r="F287" s="60">
        <v>-999</v>
      </c>
      <c r="G287" s="61" t="s">
        <v>1073</v>
      </c>
      <c r="H287" s="62">
        <v>1984.693</v>
      </c>
      <c r="I287" s="60">
        <v>-25.4</v>
      </c>
      <c r="J287" s="62">
        <v>208.1</v>
      </c>
      <c r="K287" s="60">
        <v>4.2</v>
      </c>
      <c r="L287" s="60" t="s">
        <v>1074</v>
      </c>
      <c r="M287" s="60" t="s">
        <v>211</v>
      </c>
      <c r="N287" s="60" t="s">
        <v>160</v>
      </c>
      <c r="O287" s="60" t="s">
        <v>150</v>
      </c>
      <c r="P287" s="60" t="s">
        <v>151</v>
      </c>
      <c r="BA287" s="141"/>
      <c r="BB287" s="141"/>
      <c r="BC287" s="141"/>
      <c r="BD287" s="141"/>
      <c r="BE287" s="141"/>
      <c r="BF287" s="141"/>
      <c r="BG287" s="141"/>
    </row>
    <row r="288" spans="1:59" x14ac:dyDescent="0.3">
      <c r="A288" s="60" t="s">
        <v>142</v>
      </c>
      <c r="B288" s="60" t="s">
        <v>143</v>
      </c>
      <c r="C288" s="60">
        <v>6821</v>
      </c>
      <c r="D288" s="61" t="s">
        <v>1075</v>
      </c>
      <c r="E288" s="60" t="s">
        <v>153</v>
      </c>
      <c r="F288" s="60">
        <v>-999</v>
      </c>
      <c r="G288" s="61" t="s">
        <v>1075</v>
      </c>
      <c r="H288" s="62">
        <v>1984.8620000000001</v>
      </c>
      <c r="I288" s="60">
        <v>-25.4</v>
      </c>
      <c r="J288" s="62">
        <v>206.9</v>
      </c>
      <c r="K288" s="60">
        <v>3.3</v>
      </c>
      <c r="L288" s="60" t="s">
        <v>1076</v>
      </c>
      <c r="M288" s="60" t="s">
        <v>1077</v>
      </c>
      <c r="N288" s="60" t="s">
        <v>149</v>
      </c>
      <c r="O288" s="60" t="s">
        <v>150</v>
      </c>
      <c r="P288" s="60" t="s">
        <v>151</v>
      </c>
      <c r="BA288" s="141"/>
      <c r="BB288" s="141"/>
      <c r="BC288" s="141"/>
      <c r="BD288" s="141"/>
      <c r="BE288" s="141"/>
      <c r="BF288" s="141"/>
      <c r="BG288" s="141"/>
    </row>
    <row r="289" spans="1:59" x14ac:dyDescent="0.3">
      <c r="A289" s="60" t="s">
        <v>1078</v>
      </c>
      <c r="B289" s="60" t="s">
        <v>1079</v>
      </c>
      <c r="C289" s="60">
        <v>56741</v>
      </c>
      <c r="D289" s="61" t="s">
        <v>1080</v>
      </c>
      <c r="E289" s="61" t="s">
        <v>1080</v>
      </c>
      <c r="F289" s="60">
        <v>-999</v>
      </c>
      <c r="G289" s="61" t="s">
        <v>1080</v>
      </c>
      <c r="H289" s="62">
        <v>1984.8869999999999</v>
      </c>
      <c r="I289" s="60">
        <v>-7.9</v>
      </c>
      <c r="J289" s="62">
        <v>202.6</v>
      </c>
      <c r="K289" s="60">
        <v>2</v>
      </c>
      <c r="L289" s="60" t="s">
        <v>1081</v>
      </c>
      <c r="M289" s="60" t="s">
        <v>1082</v>
      </c>
      <c r="N289" s="60" t="s">
        <v>149</v>
      </c>
      <c r="O289" s="60" t="s">
        <v>1083</v>
      </c>
      <c r="P289" s="60" t="s">
        <v>1084</v>
      </c>
      <c r="BA289" s="141"/>
      <c r="BB289" s="141"/>
      <c r="BC289" s="141"/>
      <c r="BD289" s="141"/>
      <c r="BE289" s="141"/>
      <c r="BF289" s="141"/>
      <c r="BG289" s="141"/>
    </row>
    <row r="290" spans="1:59" x14ac:dyDescent="0.3">
      <c r="A290" s="60" t="s">
        <v>142</v>
      </c>
      <c r="B290" s="60" t="s">
        <v>143</v>
      </c>
      <c r="C290" s="60">
        <v>6831</v>
      </c>
      <c r="D290" s="61" t="s">
        <v>1085</v>
      </c>
      <c r="E290" s="60" t="s">
        <v>153</v>
      </c>
      <c r="F290" s="60">
        <v>-999</v>
      </c>
      <c r="G290" s="61" t="s">
        <v>1085</v>
      </c>
      <c r="H290" s="62">
        <v>1984.9190000000001</v>
      </c>
      <c r="I290" s="60">
        <v>-26.4</v>
      </c>
      <c r="J290" s="62">
        <v>216.8</v>
      </c>
      <c r="K290" s="60">
        <v>4.0999999999999996</v>
      </c>
      <c r="L290" s="60" t="s">
        <v>1086</v>
      </c>
      <c r="M290" s="60" t="s">
        <v>951</v>
      </c>
      <c r="N290" s="60" t="s">
        <v>149</v>
      </c>
      <c r="O290" s="60" t="s">
        <v>150</v>
      </c>
      <c r="P290" s="60" t="s">
        <v>151</v>
      </c>
      <c r="BA290" s="141"/>
      <c r="BB290" s="141"/>
      <c r="BC290" s="141"/>
      <c r="BD290" s="141"/>
      <c r="BE290" s="141"/>
      <c r="BF290" s="141"/>
      <c r="BG290" s="141"/>
    </row>
    <row r="291" spans="1:59" x14ac:dyDescent="0.3">
      <c r="A291" s="60" t="s">
        <v>142</v>
      </c>
      <c r="B291" s="60" t="s">
        <v>143</v>
      </c>
      <c r="C291" s="60">
        <v>6847</v>
      </c>
      <c r="D291" s="61" t="s">
        <v>1087</v>
      </c>
      <c r="E291" s="60" t="s">
        <v>153</v>
      </c>
      <c r="F291" s="60">
        <v>-999</v>
      </c>
      <c r="G291" s="61" t="s">
        <v>1087</v>
      </c>
      <c r="H291" s="62">
        <v>1985.0889999999999</v>
      </c>
      <c r="I291" s="60">
        <v>-26.5</v>
      </c>
      <c r="J291" s="62">
        <v>207.1</v>
      </c>
      <c r="K291" s="60">
        <v>4.0999999999999996</v>
      </c>
      <c r="L291" s="60" t="s">
        <v>1088</v>
      </c>
      <c r="M291" s="60" t="s">
        <v>951</v>
      </c>
      <c r="N291" s="60" t="s">
        <v>160</v>
      </c>
      <c r="O291" s="60" t="s">
        <v>150</v>
      </c>
      <c r="P291" s="60" t="s">
        <v>151</v>
      </c>
      <c r="BA291" s="141"/>
      <c r="BB291" s="141"/>
      <c r="BC291" s="141"/>
      <c r="BD291" s="141"/>
      <c r="BE291" s="141"/>
      <c r="BF291" s="141"/>
      <c r="BG291" s="141"/>
    </row>
    <row r="292" spans="1:59" x14ac:dyDescent="0.3">
      <c r="A292" s="60" t="s">
        <v>142</v>
      </c>
      <c r="B292" s="60" t="s">
        <v>143</v>
      </c>
      <c r="C292" s="60">
        <v>6858</v>
      </c>
      <c r="D292" s="61" t="s">
        <v>1089</v>
      </c>
      <c r="E292" s="60" t="s">
        <v>153</v>
      </c>
      <c r="F292" s="60">
        <v>-999</v>
      </c>
      <c r="G292" s="61" t="s">
        <v>1089</v>
      </c>
      <c r="H292" s="62">
        <v>1985.2260000000001</v>
      </c>
      <c r="I292" s="60">
        <v>-25.4</v>
      </c>
      <c r="J292" s="62">
        <v>210</v>
      </c>
      <c r="K292" s="60">
        <v>4.5</v>
      </c>
      <c r="L292" s="60" t="s">
        <v>1090</v>
      </c>
      <c r="M292" s="60" t="s">
        <v>810</v>
      </c>
      <c r="N292" s="60" t="s">
        <v>160</v>
      </c>
      <c r="O292" s="60" t="s">
        <v>150</v>
      </c>
      <c r="P292" s="60" t="s">
        <v>151</v>
      </c>
      <c r="BA292" s="141"/>
      <c r="BB292" s="141"/>
      <c r="BC292" s="141"/>
      <c r="BD292" s="141"/>
      <c r="BE292" s="141"/>
      <c r="BF292" s="141"/>
      <c r="BG292" s="141"/>
    </row>
    <row r="293" spans="1:59" x14ac:dyDescent="0.3">
      <c r="A293" s="60" t="s">
        <v>1078</v>
      </c>
      <c r="B293" s="60" t="s">
        <v>1079</v>
      </c>
      <c r="C293" s="60">
        <v>56750</v>
      </c>
      <c r="D293" s="61" t="s">
        <v>1091</v>
      </c>
      <c r="E293" s="61" t="s">
        <v>1091</v>
      </c>
      <c r="F293" s="60">
        <v>-999</v>
      </c>
      <c r="G293" s="61" t="s">
        <v>1091</v>
      </c>
      <c r="H293" s="62">
        <v>1985.366</v>
      </c>
      <c r="I293" s="60">
        <v>-7.9</v>
      </c>
      <c r="J293" s="62">
        <v>201.4</v>
      </c>
      <c r="K293" s="60">
        <v>2</v>
      </c>
      <c r="L293" s="60" t="s">
        <v>1092</v>
      </c>
      <c r="M293" s="60" t="s">
        <v>1082</v>
      </c>
      <c r="N293" s="60" t="s">
        <v>149</v>
      </c>
      <c r="O293" s="60" t="s">
        <v>1083</v>
      </c>
      <c r="P293" s="60" t="s">
        <v>1084</v>
      </c>
      <c r="BA293" s="141"/>
      <c r="BB293" s="141"/>
      <c r="BC293" s="141"/>
      <c r="BD293" s="141"/>
      <c r="BE293" s="141"/>
      <c r="BF293" s="141"/>
      <c r="BG293" s="141"/>
    </row>
    <row r="294" spans="1:59" x14ac:dyDescent="0.3">
      <c r="A294" s="60" t="s">
        <v>142</v>
      </c>
      <c r="B294" s="60" t="s">
        <v>143</v>
      </c>
      <c r="C294" s="60">
        <v>7257</v>
      </c>
      <c r="D294" s="61" t="s">
        <v>1093</v>
      </c>
      <c r="E294" s="61" t="s">
        <v>1094</v>
      </c>
      <c r="F294" s="60">
        <v>7</v>
      </c>
      <c r="G294" s="61" t="s">
        <v>1095</v>
      </c>
      <c r="H294" s="62">
        <v>1985.508</v>
      </c>
      <c r="I294" s="60">
        <v>-27.2</v>
      </c>
      <c r="J294" s="62">
        <v>216.2</v>
      </c>
      <c r="K294" s="60">
        <v>9.4</v>
      </c>
      <c r="L294" s="60" t="s">
        <v>1096</v>
      </c>
      <c r="M294" s="60" t="s">
        <v>1097</v>
      </c>
      <c r="N294" s="60" t="s">
        <v>160</v>
      </c>
      <c r="O294" s="60" t="s">
        <v>150</v>
      </c>
      <c r="P294" s="60" t="s">
        <v>151</v>
      </c>
      <c r="BA294" s="141"/>
      <c r="BB294" s="141"/>
      <c r="BC294" s="141"/>
      <c r="BD294" s="141"/>
      <c r="BE294" s="141"/>
      <c r="BF294" s="141"/>
      <c r="BG294" s="141"/>
    </row>
    <row r="295" spans="1:59" x14ac:dyDescent="0.3">
      <c r="A295" s="60" t="s">
        <v>142</v>
      </c>
      <c r="B295" s="60" t="s">
        <v>143</v>
      </c>
      <c r="C295" s="60">
        <v>7277</v>
      </c>
      <c r="D295" s="61" t="s">
        <v>1098</v>
      </c>
      <c r="E295" s="61" t="s">
        <v>1099</v>
      </c>
      <c r="F295" s="60">
        <v>7</v>
      </c>
      <c r="G295" s="61" t="s">
        <v>1100</v>
      </c>
      <c r="H295" s="62">
        <v>1985.6010000000001</v>
      </c>
      <c r="I295" s="60">
        <v>-25.7</v>
      </c>
      <c r="J295" s="62">
        <v>212.5</v>
      </c>
      <c r="K295" s="60">
        <v>6.4</v>
      </c>
      <c r="L295" s="60" t="s">
        <v>1101</v>
      </c>
      <c r="M295" s="60" t="s">
        <v>460</v>
      </c>
      <c r="N295" s="60" t="s">
        <v>160</v>
      </c>
      <c r="O295" s="60" t="s">
        <v>150</v>
      </c>
      <c r="P295" s="60" t="s">
        <v>151</v>
      </c>
      <c r="BA295" s="141"/>
      <c r="BB295" s="141"/>
      <c r="BC295" s="141"/>
      <c r="BD295" s="141"/>
      <c r="BE295" s="141"/>
      <c r="BF295" s="141"/>
      <c r="BG295" s="141"/>
    </row>
    <row r="296" spans="1:59" x14ac:dyDescent="0.3">
      <c r="A296" s="60" t="s">
        <v>142</v>
      </c>
      <c r="B296" s="60" t="s">
        <v>143</v>
      </c>
      <c r="C296" s="60">
        <v>7272</v>
      </c>
      <c r="D296" s="61" t="s">
        <v>1102</v>
      </c>
      <c r="E296" s="61" t="s">
        <v>1103</v>
      </c>
      <c r="F296" s="60">
        <v>8</v>
      </c>
      <c r="G296" s="61" t="s">
        <v>1104</v>
      </c>
      <c r="H296" s="62">
        <v>1985.6890000000001</v>
      </c>
      <c r="I296" s="60">
        <v>-25.8</v>
      </c>
      <c r="J296" s="62">
        <v>202.8</v>
      </c>
      <c r="K296" s="60">
        <v>6.4</v>
      </c>
      <c r="L296" s="60" t="s">
        <v>1105</v>
      </c>
      <c r="M296" s="60" t="s">
        <v>460</v>
      </c>
      <c r="N296" s="60" t="s">
        <v>160</v>
      </c>
      <c r="O296" s="60" t="s">
        <v>150</v>
      </c>
      <c r="P296" s="60" t="s">
        <v>151</v>
      </c>
      <c r="BA296" s="141"/>
      <c r="BB296" s="141"/>
      <c r="BC296" s="141"/>
      <c r="BD296" s="141"/>
      <c r="BE296" s="141"/>
      <c r="BF296" s="141"/>
      <c r="BG296" s="141"/>
    </row>
    <row r="297" spans="1:59" x14ac:dyDescent="0.3">
      <c r="A297" s="60" t="s">
        <v>1078</v>
      </c>
      <c r="B297" s="60" t="s">
        <v>1079</v>
      </c>
      <c r="C297" s="60">
        <v>56758</v>
      </c>
      <c r="D297" s="61" t="s">
        <v>1106</v>
      </c>
      <c r="E297" s="61" t="s">
        <v>1106</v>
      </c>
      <c r="F297" s="60">
        <v>-999</v>
      </c>
      <c r="G297" s="61" t="s">
        <v>1106</v>
      </c>
      <c r="H297" s="62">
        <v>1985.7929999999999</v>
      </c>
      <c r="I297" s="60">
        <v>-7.9</v>
      </c>
      <c r="J297" s="62">
        <v>191.9</v>
      </c>
      <c r="K297" s="60">
        <v>2</v>
      </c>
      <c r="L297" s="60" t="s">
        <v>1107</v>
      </c>
      <c r="M297" s="60" t="s">
        <v>1082</v>
      </c>
      <c r="N297" s="60" t="s">
        <v>149</v>
      </c>
      <c r="O297" s="60" t="s">
        <v>1083</v>
      </c>
      <c r="P297" s="60" t="s">
        <v>1084</v>
      </c>
      <c r="BA297" s="141"/>
      <c r="BB297" s="141"/>
      <c r="BC297" s="141"/>
      <c r="BD297" s="141"/>
      <c r="BE297" s="141"/>
      <c r="BF297" s="141"/>
      <c r="BG297" s="141"/>
    </row>
    <row r="298" spans="1:59" x14ac:dyDescent="0.3">
      <c r="A298" s="60" t="s">
        <v>142</v>
      </c>
      <c r="B298" s="60" t="s">
        <v>143</v>
      </c>
      <c r="C298" s="60">
        <v>7408</v>
      </c>
      <c r="D298" s="61" t="s">
        <v>1108</v>
      </c>
      <c r="E298" s="61" t="s">
        <v>1109</v>
      </c>
      <c r="F298" s="60">
        <v>6</v>
      </c>
      <c r="G298" s="61" t="s">
        <v>1110</v>
      </c>
      <c r="H298" s="62">
        <v>1985.8340000000001</v>
      </c>
      <c r="I298" s="60">
        <v>-25.9</v>
      </c>
      <c r="J298" s="62">
        <v>203.7</v>
      </c>
      <c r="K298" s="60">
        <v>4.8</v>
      </c>
      <c r="L298" s="60" t="s">
        <v>1111</v>
      </c>
      <c r="M298" s="60" t="s">
        <v>187</v>
      </c>
      <c r="N298" s="60" t="s">
        <v>160</v>
      </c>
      <c r="O298" s="60" t="s">
        <v>150</v>
      </c>
      <c r="P298" s="60" t="s">
        <v>151</v>
      </c>
      <c r="BA298" s="141"/>
      <c r="BB298" s="141"/>
      <c r="BC298" s="141"/>
      <c r="BD298" s="141"/>
      <c r="BE298" s="141"/>
      <c r="BF298" s="141"/>
      <c r="BG298" s="141"/>
    </row>
    <row r="299" spans="1:59" x14ac:dyDescent="0.3">
      <c r="A299" s="60" t="s">
        <v>142</v>
      </c>
      <c r="B299" s="60" t="s">
        <v>143</v>
      </c>
      <c r="C299" s="60">
        <v>7409</v>
      </c>
      <c r="D299" s="61" t="s">
        <v>1112</v>
      </c>
      <c r="E299" s="61" t="s">
        <v>1113</v>
      </c>
      <c r="F299" s="60">
        <v>8</v>
      </c>
      <c r="G299" s="61" t="s">
        <v>1114</v>
      </c>
      <c r="H299" s="62">
        <v>1985.9190000000001</v>
      </c>
      <c r="I299" s="60">
        <v>-26.6</v>
      </c>
      <c r="J299" s="62">
        <v>205.3</v>
      </c>
      <c r="K299" s="60">
        <v>4.8</v>
      </c>
      <c r="L299" s="60" t="s">
        <v>1115</v>
      </c>
      <c r="M299" s="60" t="s">
        <v>187</v>
      </c>
      <c r="N299" s="60" t="s">
        <v>160</v>
      </c>
      <c r="O299" s="60" t="s">
        <v>150</v>
      </c>
      <c r="P299" s="60" t="s">
        <v>151</v>
      </c>
      <c r="BA299" s="141"/>
      <c r="BB299" s="141"/>
      <c r="BC299" s="141"/>
      <c r="BD299" s="141"/>
      <c r="BE299" s="141"/>
      <c r="BF299" s="141"/>
      <c r="BG299" s="141"/>
    </row>
    <row r="300" spans="1:59" x14ac:dyDescent="0.3">
      <c r="A300" s="60" t="s">
        <v>1078</v>
      </c>
      <c r="B300" s="60" t="s">
        <v>1079</v>
      </c>
      <c r="C300" s="60">
        <v>56759</v>
      </c>
      <c r="D300" s="61" t="s">
        <v>1114</v>
      </c>
      <c r="E300" s="61" t="s">
        <v>1114</v>
      </c>
      <c r="F300" s="60">
        <v>-999</v>
      </c>
      <c r="G300" s="61" t="s">
        <v>1114</v>
      </c>
      <c r="H300" s="62">
        <v>1985.9190000000001</v>
      </c>
      <c r="I300" s="60">
        <v>-8</v>
      </c>
      <c r="J300" s="62">
        <v>194.8</v>
      </c>
      <c r="K300" s="60">
        <v>2</v>
      </c>
      <c r="L300" s="60" t="s">
        <v>307</v>
      </c>
      <c r="M300" s="60" t="s">
        <v>1082</v>
      </c>
      <c r="N300" s="60" t="s">
        <v>149</v>
      </c>
      <c r="O300" s="60" t="s">
        <v>1083</v>
      </c>
      <c r="P300" s="60" t="s">
        <v>1084</v>
      </c>
      <c r="BA300" s="141"/>
      <c r="BB300" s="141"/>
      <c r="BC300" s="141"/>
      <c r="BD300" s="141"/>
      <c r="BE300" s="141"/>
      <c r="BF300" s="141"/>
      <c r="BG300" s="141"/>
    </row>
    <row r="301" spans="1:59" x14ac:dyDescent="0.3">
      <c r="A301" s="60" t="s">
        <v>142</v>
      </c>
      <c r="B301" s="60" t="s">
        <v>143</v>
      </c>
      <c r="C301" s="60">
        <v>7264</v>
      </c>
      <c r="D301" s="61" t="s">
        <v>1116</v>
      </c>
      <c r="E301" s="61" t="s">
        <v>1117</v>
      </c>
      <c r="F301" s="60">
        <v>28</v>
      </c>
      <c r="G301" s="61" t="s">
        <v>1118</v>
      </c>
      <c r="H301" s="62">
        <v>1986.0530000000001</v>
      </c>
      <c r="I301" s="60">
        <v>-23.7</v>
      </c>
      <c r="J301" s="62">
        <v>204.6</v>
      </c>
      <c r="K301" s="60">
        <v>3.8</v>
      </c>
      <c r="L301" s="60" t="s">
        <v>1119</v>
      </c>
      <c r="M301" s="60" t="s">
        <v>198</v>
      </c>
      <c r="N301" s="60" t="s">
        <v>160</v>
      </c>
      <c r="O301" s="60" t="s">
        <v>150</v>
      </c>
      <c r="P301" s="60" t="s">
        <v>151</v>
      </c>
      <c r="BA301" s="141"/>
      <c r="BB301" s="141"/>
      <c r="BC301" s="141"/>
      <c r="BD301" s="141"/>
      <c r="BE301" s="141"/>
      <c r="BF301" s="141"/>
      <c r="BG301" s="141"/>
    </row>
    <row r="302" spans="1:59" x14ac:dyDescent="0.3">
      <c r="A302" s="60" t="s">
        <v>142</v>
      </c>
      <c r="B302" s="60" t="s">
        <v>143</v>
      </c>
      <c r="C302" s="60">
        <v>7286</v>
      </c>
      <c r="D302" s="61" t="s">
        <v>1120</v>
      </c>
      <c r="E302" s="61" t="s">
        <v>1121</v>
      </c>
      <c r="F302" s="60">
        <v>16</v>
      </c>
      <c r="G302" s="61" t="s">
        <v>1122</v>
      </c>
      <c r="H302" s="62">
        <v>1986.133</v>
      </c>
      <c r="I302" s="60">
        <v>-26</v>
      </c>
      <c r="J302" s="62">
        <v>203.4</v>
      </c>
      <c r="K302" s="60">
        <v>6.4</v>
      </c>
      <c r="L302" s="60" t="s">
        <v>319</v>
      </c>
      <c r="M302" s="60" t="s">
        <v>460</v>
      </c>
      <c r="N302" s="60" t="s">
        <v>160</v>
      </c>
      <c r="O302" s="60" t="s">
        <v>150</v>
      </c>
      <c r="P302" s="60" t="s">
        <v>151</v>
      </c>
      <c r="BA302" s="141"/>
      <c r="BB302" s="141"/>
      <c r="BC302" s="141"/>
      <c r="BD302" s="141"/>
      <c r="BE302" s="141"/>
      <c r="BF302" s="141"/>
      <c r="BG302" s="141"/>
    </row>
    <row r="303" spans="1:59" x14ac:dyDescent="0.3">
      <c r="A303" s="60" t="s">
        <v>1078</v>
      </c>
      <c r="B303" s="60" t="s">
        <v>1079</v>
      </c>
      <c r="C303" s="60">
        <v>56760</v>
      </c>
      <c r="D303" s="61" t="s">
        <v>1123</v>
      </c>
      <c r="E303" s="61" t="s">
        <v>1123</v>
      </c>
      <c r="F303" s="60">
        <v>-999</v>
      </c>
      <c r="G303" s="61" t="s">
        <v>1123</v>
      </c>
      <c r="H303" s="62">
        <v>1986.229</v>
      </c>
      <c r="I303" s="60">
        <v>-8</v>
      </c>
      <c r="J303" s="62">
        <v>190.9</v>
      </c>
      <c r="K303" s="60">
        <v>2.2000000000000002</v>
      </c>
      <c r="L303" s="60" t="s">
        <v>1124</v>
      </c>
      <c r="M303" s="60" t="s">
        <v>1125</v>
      </c>
      <c r="N303" s="60" t="s">
        <v>149</v>
      </c>
      <c r="O303" s="60" t="s">
        <v>1083</v>
      </c>
      <c r="P303" s="60" t="s">
        <v>1084</v>
      </c>
      <c r="BA303" s="141"/>
      <c r="BB303" s="141"/>
      <c r="BC303" s="141"/>
      <c r="BD303" s="141"/>
      <c r="BE303" s="141"/>
      <c r="BF303" s="141"/>
      <c r="BG303" s="141"/>
    </row>
    <row r="304" spans="1:59" x14ac:dyDescent="0.3">
      <c r="A304" s="60" t="s">
        <v>142</v>
      </c>
      <c r="B304" s="60" t="s">
        <v>143</v>
      </c>
      <c r="C304" s="60">
        <v>7382</v>
      </c>
      <c r="D304" s="61" t="s">
        <v>1126</v>
      </c>
      <c r="E304" s="61" t="s">
        <v>1127</v>
      </c>
      <c r="F304" s="60">
        <v>7</v>
      </c>
      <c r="G304" s="61" t="s">
        <v>1128</v>
      </c>
      <c r="H304" s="62">
        <v>1986.2429999999999</v>
      </c>
      <c r="I304" s="60">
        <v>-25.9</v>
      </c>
      <c r="J304" s="62">
        <v>199.5</v>
      </c>
      <c r="K304" s="60">
        <v>5.5</v>
      </c>
      <c r="L304" s="60" t="s">
        <v>1129</v>
      </c>
      <c r="M304" s="60" t="s">
        <v>374</v>
      </c>
      <c r="N304" s="60" t="s">
        <v>160</v>
      </c>
      <c r="O304" s="60" t="s">
        <v>150</v>
      </c>
      <c r="P304" s="60" t="s">
        <v>151</v>
      </c>
      <c r="BA304" s="141"/>
      <c r="BB304" s="141"/>
      <c r="BC304" s="141"/>
      <c r="BD304" s="141"/>
      <c r="BE304" s="141"/>
      <c r="BF304" s="141"/>
      <c r="BG304" s="141"/>
    </row>
    <row r="305" spans="1:59" x14ac:dyDescent="0.3">
      <c r="A305" s="60" t="s">
        <v>142</v>
      </c>
      <c r="B305" s="60" t="s">
        <v>143</v>
      </c>
      <c r="C305" s="60">
        <v>7395</v>
      </c>
      <c r="D305" s="61" t="s">
        <v>1130</v>
      </c>
      <c r="E305" s="61" t="s">
        <v>1131</v>
      </c>
      <c r="F305" s="60">
        <v>7</v>
      </c>
      <c r="G305" s="61" t="s">
        <v>1132</v>
      </c>
      <c r="H305" s="62">
        <v>1986.2560000000001</v>
      </c>
      <c r="I305" s="60">
        <v>-25.6</v>
      </c>
      <c r="J305" s="62">
        <v>189.2</v>
      </c>
      <c r="K305" s="60">
        <v>6.3</v>
      </c>
      <c r="L305" s="60" t="s">
        <v>1133</v>
      </c>
      <c r="M305" s="60" t="s">
        <v>474</v>
      </c>
      <c r="N305" s="60" t="s">
        <v>160</v>
      </c>
      <c r="O305" s="60" t="s">
        <v>150</v>
      </c>
      <c r="P305" s="60" t="s">
        <v>151</v>
      </c>
      <c r="BA305" s="141"/>
      <c r="BB305" s="141"/>
      <c r="BC305" s="141"/>
      <c r="BD305" s="141"/>
      <c r="BE305" s="141"/>
      <c r="BF305" s="141"/>
      <c r="BG305" s="141"/>
    </row>
    <row r="306" spans="1:59" x14ac:dyDescent="0.3">
      <c r="A306" s="60" t="s">
        <v>142</v>
      </c>
      <c r="B306" s="60" t="s">
        <v>143</v>
      </c>
      <c r="C306" s="60">
        <v>7417</v>
      </c>
      <c r="D306" s="61" t="s">
        <v>1134</v>
      </c>
      <c r="E306" s="61" t="s">
        <v>1135</v>
      </c>
      <c r="F306" s="60">
        <v>11</v>
      </c>
      <c r="G306" s="61" t="s">
        <v>1136</v>
      </c>
      <c r="H306" s="62">
        <v>1986.336</v>
      </c>
      <c r="I306" s="60">
        <v>-23.5</v>
      </c>
      <c r="J306" s="62">
        <v>183.6</v>
      </c>
      <c r="K306" s="60">
        <v>7.2</v>
      </c>
      <c r="L306" s="60" t="s">
        <v>297</v>
      </c>
      <c r="M306" s="60" t="s">
        <v>523</v>
      </c>
      <c r="N306" s="60" t="s">
        <v>160</v>
      </c>
      <c r="O306" s="60" t="s">
        <v>150</v>
      </c>
      <c r="P306" s="60" t="s">
        <v>151</v>
      </c>
      <c r="BA306" s="141"/>
      <c r="BB306" s="141"/>
      <c r="BC306" s="141"/>
      <c r="BD306" s="141"/>
      <c r="BE306" s="141"/>
      <c r="BF306" s="141"/>
      <c r="BG306" s="141"/>
    </row>
    <row r="307" spans="1:59" x14ac:dyDescent="0.3">
      <c r="A307" s="60" t="s">
        <v>1078</v>
      </c>
      <c r="B307" s="60" t="s">
        <v>1079</v>
      </c>
      <c r="C307" s="60">
        <v>56761</v>
      </c>
      <c r="D307" s="61" t="s">
        <v>1137</v>
      </c>
      <c r="E307" s="61" t="s">
        <v>1137</v>
      </c>
      <c r="F307" s="60">
        <v>-999</v>
      </c>
      <c r="G307" s="61" t="s">
        <v>1137</v>
      </c>
      <c r="H307" s="62">
        <v>1986.366</v>
      </c>
      <c r="I307" s="60">
        <v>-7.9</v>
      </c>
      <c r="J307" s="62">
        <v>195.6</v>
      </c>
      <c r="K307" s="60">
        <v>2</v>
      </c>
      <c r="L307" s="60" t="s">
        <v>1138</v>
      </c>
      <c r="M307" s="60" t="s">
        <v>1082</v>
      </c>
      <c r="N307" s="60" t="s">
        <v>149</v>
      </c>
      <c r="O307" s="60" t="s">
        <v>1083</v>
      </c>
      <c r="P307" s="60" t="s">
        <v>1084</v>
      </c>
      <c r="BA307" s="141"/>
      <c r="BB307" s="141"/>
      <c r="BC307" s="141"/>
      <c r="BD307" s="141"/>
      <c r="BE307" s="141"/>
      <c r="BF307" s="141"/>
      <c r="BG307" s="141"/>
    </row>
    <row r="308" spans="1:59" x14ac:dyDescent="0.3">
      <c r="A308" s="60" t="s">
        <v>142</v>
      </c>
      <c r="B308" s="60" t="s">
        <v>143</v>
      </c>
      <c r="C308" s="60">
        <v>7410</v>
      </c>
      <c r="D308" s="61" t="s">
        <v>1139</v>
      </c>
      <c r="E308" s="61" t="s">
        <v>1140</v>
      </c>
      <c r="F308" s="60">
        <v>8</v>
      </c>
      <c r="G308" s="61" t="s">
        <v>1141</v>
      </c>
      <c r="H308" s="62">
        <v>1986.527</v>
      </c>
      <c r="I308" s="60">
        <v>-25.8</v>
      </c>
      <c r="J308" s="62">
        <v>194.6</v>
      </c>
      <c r="K308" s="60">
        <v>4.9000000000000004</v>
      </c>
      <c r="L308" s="60" t="s">
        <v>1142</v>
      </c>
      <c r="M308" s="60" t="s">
        <v>182</v>
      </c>
      <c r="N308" s="60" t="s">
        <v>160</v>
      </c>
      <c r="O308" s="60" t="s">
        <v>150</v>
      </c>
      <c r="P308" s="60" t="s">
        <v>151</v>
      </c>
      <c r="BA308" s="141"/>
      <c r="BB308" s="141"/>
      <c r="BC308" s="141"/>
      <c r="BD308" s="141"/>
      <c r="BE308" s="141"/>
      <c r="BF308" s="141"/>
      <c r="BG308" s="141"/>
    </row>
    <row r="309" spans="1:59" x14ac:dyDescent="0.3">
      <c r="A309" s="60" t="s">
        <v>142</v>
      </c>
      <c r="B309" s="60" t="s">
        <v>143</v>
      </c>
      <c r="C309" s="60">
        <v>7412</v>
      </c>
      <c r="D309" s="61" t="s">
        <v>1143</v>
      </c>
      <c r="E309" s="61" t="s">
        <v>1144</v>
      </c>
      <c r="F309" s="60">
        <v>7</v>
      </c>
      <c r="G309" s="61" t="s">
        <v>1145</v>
      </c>
      <c r="H309" s="62">
        <v>1986.604</v>
      </c>
      <c r="I309" s="60">
        <v>-26.5</v>
      </c>
      <c r="J309" s="62">
        <v>188.4</v>
      </c>
      <c r="K309" s="60">
        <v>4.0999999999999996</v>
      </c>
      <c r="L309" s="60" t="s">
        <v>1146</v>
      </c>
      <c r="M309" s="60" t="s">
        <v>951</v>
      </c>
      <c r="N309" s="60" t="s">
        <v>160</v>
      </c>
      <c r="O309" s="60" t="s">
        <v>150</v>
      </c>
      <c r="P309" s="60" t="s">
        <v>151</v>
      </c>
      <c r="BA309" s="141"/>
      <c r="BB309" s="141"/>
      <c r="BC309" s="141"/>
      <c r="BD309" s="141"/>
      <c r="BE309" s="141"/>
      <c r="BF309" s="141"/>
      <c r="BG309" s="141"/>
    </row>
    <row r="310" spans="1:59" x14ac:dyDescent="0.3">
      <c r="A310" s="60" t="s">
        <v>1078</v>
      </c>
      <c r="B310" s="60" t="s">
        <v>1079</v>
      </c>
      <c r="C310" s="60">
        <v>56762</v>
      </c>
      <c r="D310" s="61" t="s">
        <v>1147</v>
      </c>
      <c r="E310" s="61" t="s">
        <v>1147</v>
      </c>
      <c r="F310" s="60">
        <v>-999</v>
      </c>
      <c r="G310" s="61" t="s">
        <v>1147</v>
      </c>
      <c r="H310" s="62">
        <v>1986.6120000000001</v>
      </c>
      <c r="I310" s="60">
        <v>-8</v>
      </c>
      <c r="J310" s="62">
        <v>186.9</v>
      </c>
      <c r="K310" s="60">
        <v>2.1</v>
      </c>
      <c r="L310" s="60" t="s">
        <v>1148</v>
      </c>
      <c r="M310" s="60" t="s">
        <v>1149</v>
      </c>
      <c r="N310" s="60" t="s">
        <v>149</v>
      </c>
      <c r="O310" s="60" t="s">
        <v>1083</v>
      </c>
      <c r="P310" s="60" t="s">
        <v>1084</v>
      </c>
      <c r="BA310" s="141"/>
      <c r="BB310" s="141"/>
      <c r="BC310" s="141"/>
      <c r="BD310" s="141"/>
      <c r="BE310" s="141"/>
      <c r="BF310" s="141"/>
      <c r="BG310" s="141"/>
    </row>
    <row r="311" spans="1:59" x14ac:dyDescent="0.3">
      <c r="A311" s="60" t="s">
        <v>142</v>
      </c>
      <c r="B311" s="60" t="s">
        <v>143</v>
      </c>
      <c r="C311" s="60">
        <v>7413</v>
      </c>
      <c r="D311" s="61" t="s">
        <v>1150</v>
      </c>
      <c r="E311" s="61" t="s">
        <v>1151</v>
      </c>
      <c r="F311" s="60">
        <v>7</v>
      </c>
      <c r="G311" s="61" t="s">
        <v>1152</v>
      </c>
      <c r="H311" s="62">
        <v>1986.681</v>
      </c>
      <c r="I311" s="60">
        <v>-26.1</v>
      </c>
      <c r="J311" s="62">
        <v>200.6</v>
      </c>
      <c r="K311" s="60">
        <v>4.0999999999999996</v>
      </c>
      <c r="L311" s="60" t="s">
        <v>1153</v>
      </c>
      <c r="M311" s="60" t="s">
        <v>951</v>
      </c>
      <c r="N311" s="60" t="s">
        <v>160</v>
      </c>
      <c r="O311" s="60" t="s">
        <v>150</v>
      </c>
      <c r="P311" s="60" t="s">
        <v>151</v>
      </c>
      <c r="BA311" s="141"/>
      <c r="BB311" s="141"/>
      <c r="BC311" s="141"/>
      <c r="BD311" s="141"/>
      <c r="BE311" s="141"/>
      <c r="BF311" s="141"/>
      <c r="BG311" s="141"/>
    </row>
    <row r="312" spans="1:59" x14ac:dyDescent="0.3">
      <c r="A312" s="60" t="s">
        <v>142</v>
      </c>
      <c r="B312" s="60" t="s">
        <v>143</v>
      </c>
      <c r="C312" s="60">
        <v>7430</v>
      </c>
      <c r="D312" s="61" t="s">
        <v>1154</v>
      </c>
      <c r="E312" s="61" t="s">
        <v>1155</v>
      </c>
      <c r="F312" s="60">
        <v>7</v>
      </c>
      <c r="G312" s="61" t="s">
        <v>1156</v>
      </c>
      <c r="H312" s="62">
        <v>1986.758</v>
      </c>
      <c r="I312" s="60">
        <v>-26</v>
      </c>
      <c r="J312" s="62">
        <v>193.9</v>
      </c>
      <c r="K312" s="60">
        <v>4.8</v>
      </c>
      <c r="L312" s="60" t="s">
        <v>355</v>
      </c>
      <c r="M312" s="60" t="s">
        <v>187</v>
      </c>
      <c r="N312" s="60" t="s">
        <v>160</v>
      </c>
      <c r="O312" s="60" t="s">
        <v>150</v>
      </c>
      <c r="P312" s="60" t="s">
        <v>151</v>
      </c>
      <c r="BA312" s="141"/>
      <c r="BB312" s="141"/>
      <c r="BC312" s="141"/>
      <c r="BD312" s="141"/>
      <c r="BE312" s="141"/>
      <c r="BF312" s="141"/>
      <c r="BG312" s="141"/>
    </row>
    <row r="313" spans="1:59" x14ac:dyDescent="0.3">
      <c r="A313" s="60" t="s">
        <v>142</v>
      </c>
      <c r="B313" s="60" t="s">
        <v>143</v>
      </c>
      <c r="C313" s="60">
        <v>7431</v>
      </c>
      <c r="D313" s="61" t="s">
        <v>1157</v>
      </c>
      <c r="E313" s="61" t="s">
        <v>1158</v>
      </c>
      <c r="F313" s="60">
        <v>6</v>
      </c>
      <c r="G313" s="61" t="s">
        <v>1159</v>
      </c>
      <c r="H313" s="62">
        <v>1986.8510000000001</v>
      </c>
      <c r="I313" s="60">
        <v>-25.5</v>
      </c>
      <c r="J313" s="62">
        <v>190.9</v>
      </c>
      <c r="K313" s="60">
        <v>4.8</v>
      </c>
      <c r="L313" s="60" t="s">
        <v>1124</v>
      </c>
      <c r="M313" s="60" t="s">
        <v>187</v>
      </c>
      <c r="N313" s="60" t="s">
        <v>160</v>
      </c>
      <c r="O313" s="60" t="s">
        <v>150</v>
      </c>
      <c r="P313" s="60" t="s">
        <v>151</v>
      </c>
      <c r="BA313" s="141"/>
      <c r="BB313" s="141"/>
      <c r="BC313" s="141"/>
      <c r="BD313" s="141"/>
      <c r="BE313" s="141"/>
      <c r="BF313" s="141"/>
      <c r="BG313" s="141"/>
    </row>
    <row r="314" spans="1:59" x14ac:dyDescent="0.3">
      <c r="A314" s="60" t="s">
        <v>142</v>
      </c>
      <c r="B314" s="60" t="s">
        <v>143</v>
      </c>
      <c r="C314" s="60">
        <v>7432</v>
      </c>
      <c r="D314" s="61" t="s">
        <v>1160</v>
      </c>
      <c r="E314" s="61" t="s">
        <v>1161</v>
      </c>
      <c r="F314" s="60">
        <v>8</v>
      </c>
      <c r="G314" s="61" t="s">
        <v>1162</v>
      </c>
      <c r="H314" s="62">
        <v>1986.933</v>
      </c>
      <c r="I314" s="60">
        <v>-25.6</v>
      </c>
      <c r="J314" s="62">
        <v>189.3</v>
      </c>
      <c r="K314" s="60">
        <v>4.8</v>
      </c>
      <c r="L314" s="60" t="s">
        <v>1163</v>
      </c>
      <c r="M314" s="60" t="s">
        <v>187</v>
      </c>
      <c r="N314" s="60" t="s">
        <v>160</v>
      </c>
      <c r="O314" s="60" t="s">
        <v>150</v>
      </c>
      <c r="P314" s="60" t="s">
        <v>151</v>
      </c>
      <c r="BA314" s="141"/>
      <c r="BB314" s="141"/>
      <c r="BC314" s="141"/>
      <c r="BD314" s="141"/>
      <c r="BE314" s="141"/>
      <c r="BF314" s="141"/>
      <c r="BG314" s="141"/>
    </row>
    <row r="315" spans="1:59" x14ac:dyDescent="0.3">
      <c r="A315" s="60" t="s">
        <v>142</v>
      </c>
      <c r="B315" s="60" t="s">
        <v>143</v>
      </c>
      <c r="C315" s="60">
        <v>7454</v>
      </c>
      <c r="D315" s="61" t="s">
        <v>1164</v>
      </c>
      <c r="E315" s="61" t="s">
        <v>1165</v>
      </c>
      <c r="F315" s="60">
        <v>7</v>
      </c>
      <c r="G315" s="61" t="s">
        <v>1166</v>
      </c>
      <c r="H315" s="62">
        <v>1987.0070000000001</v>
      </c>
      <c r="I315" s="60">
        <v>-25.4</v>
      </c>
      <c r="J315" s="62">
        <v>186.5</v>
      </c>
      <c r="K315" s="60">
        <v>4.8</v>
      </c>
      <c r="L315" s="60" t="s">
        <v>1167</v>
      </c>
      <c r="M315" s="60" t="s">
        <v>187</v>
      </c>
      <c r="N315" s="60" t="s">
        <v>160</v>
      </c>
      <c r="O315" s="60" t="s">
        <v>150</v>
      </c>
      <c r="P315" s="60" t="s">
        <v>151</v>
      </c>
      <c r="BA315" s="141"/>
      <c r="BB315" s="141"/>
      <c r="BC315" s="141"/>
      <c r="BD315" s="141"/>
      <c r="BE315" s="141"/>
      <c r="BF315" s="141"/>
      <c r="BG315" s="141"/>
    </row>
    <row r="316" spans="1:59" x14ac:dyDescent="0.3">
      <c r="A316" s="60" t="s">
        <v>1078</v>
      </c>
      <c r="B316" s="60" t="s">
        <v>1079</v>
      </c>
      <c r="C316" s="60">
        <v>56763</v>
      </c>
      <c r="D316" s="61" t="s">
        <v>1168</v>
      </c>
      <c r="E316" s="61" t="s">
        <v>1168</v>
      </c>
      <c r="F316" s="60">
        <v>-999</v>
      </c>
      <c r="G316" s="61" t="s">
        <v>1168</v>
      </c>
      <c r="H316" s="62">
        <v>1987.106</v>
      </c>
      <c r="I316" s="60">
        <v>-8</v>
      </c>
      <c r="J316" s="62">
        <v>180.7</v>
      </c>
      <c r="K316" s="60">
        <v>2</v>
      </c>
      <c r="L316" s="60" t="s">
        <v>1169</v>
      </c>
      <c r="M316" s="60" t="s">
        <v>1082</v>
      </c>
      <c r="N316" s="60" t="s">
        <v>149</v>
      </c>
      <c r="O316" s="60" t="s">
        <v>1083</v>
      </c>
      <c r="P316" s="60" t="s">
        <v>1084</v>
      </c>
      <c r="BA316" s="141"/>
      <c r="BB316" s="141"/>
      <c r="BC316" s="141"/>
      <c r="BD316" s="141"/>
      <c r="BE316" s="141"/>
      <c r="BF316" s="141"/>
      <c r="BG316" s="141"/>
    </row>
    <row r="317" spans="1:59" x14ac:dyDescent="0.3">
      <c r="A317" s="60" t="s">
        <v>1078</v>
      </c>
      <c r="B317" s="60" t="s">
        <v>1079</v>
      </c>
      <c r="C317" s="60">
        <v>56764</v>
      </c>
      <c r="D317" s="61" t="s">
        <v>1170</v>
      </c>
      <c r="E317" s="61" t="s">
        <v>1170</v>
      </c>
      <c r="F317" s="60">
        <v>-999</v>
      </c>
      <c r="G317" s="61" t="s">
        <v>1170</v>
      </c>
      <c r="H317" s="62">
        <v>1987.193</v>
      </c>
      <c r="I317" s="60">
        <v>-7.9</v>
      </c>
      <c r="J317" s="62">
        <v>187</v>
      </c>
      <c r="K317" s="60">
        <v>2</v>
      </c>
      <c r="L317" s="60" t="s">
        <v>1171</v>
      </c>
      <c r="M317" s="60" t="s">
        <v>1082</v>
      </c>
      <c r="N317" s="60" t="s">
        <v>149</v>
      </c>
      <c r="O317" s="60" t="s">
        <v>1083</v>
      </c>
      <c r="P317" s="60" t="s">
        <v>1084</v>
      </c>
      <c r="BA317" s="141"/>
      <c r="BB317" s="141"/>
      <c r="BC317" s="141"/>
      <c r="BD317" s="141"/>
      <c r="BE317" s="141"/>
      <c r="BF317" s="141"/>
      <c r="BG317" s="141"/>
    </row>
    <row r="318" spans="1:59" x14ac:dyDescent="0.3">
      <c r="A318" s="60" t="s">
        <v>142</v>
      </c>
      <c r="B318" s="60" t="s">
        <v>143</v>
      </c>
      <c r="C318" s="60">
        <v>7455</v>
      </c>
      <c r="D318" s="61" t="s">
        <v>1172</v>
      </c>
      <c r="E318" s="61" t="s">
        <v>1173</v>
      </c>
      <c r="F318" s="60">
        <v>9</v>
      </c>
      <c r="G318" s="61" t="s">
        <v>1174</v>
      </c>
      <c r="H318" s="62">
        <v>1987.355</v>
      </c>
      <c r="I318" s="60">
        <v>-25.5</v>
      </c>
      <c r="J318" s="62">
        <v>185.8</v>
      </c>
      <c r="K318" s="60">
        <v>4.8</v>
      </c>
      <c r="L318" s="60" t="s">
        <v>1175</v>
      </c>
      <c r="M318" s="60" t="s">
        <v>187</v>
      </c>
      <c r="N318" s="60" t="s">
        <v>160</v>
      </c>
      <c r="O318" s="60" t="s">
        <v>150</v>
      </c>
      <c r="P318" s="60" t="s">
        <v>151</v>
      </c>
      <c r="BA318" s="141"/>
      <c r="BB318" s="141"/>
      <c r="BC318" s="141"/>
      <c r="BD318" s="141"/>
      <c r="BE318" s="141"/>
      <c r="BF318" s="141"/>
      <c r="BG318" s="141"/>
    </row>
    <row r="319" spans="1:59" x14ac:dyDescent="0.3">
      <c r="A319" s="60" t="s">
        <v>142</v>
      </c>
      <c r="B319" s="60" t="s">
        <v>143</v>
      </c>
      <c r="C319" s="60">
        <v>7456</v>
      </c>
      <c r="D319" s="61" t="s">
        <v>1176</v>
      </c>
      <c r="E319" s="61" t="s">
        <v>1177</v>
      </c>
      <c r="F319" s="60">
        <v>13</v>
      </c>
      <c r="G319" s="61" t="s">
        <v>1178</v>
      </c>
      <c r="H319" s="62">
        <v>1987.443</v>
      </c>
      <c r="I319" s="60">
        <v>-25.8</v>
      </c>
      <c r="J319" s="62">
        <v>176.2</v>
      </c>
      <c r="K319" s="60">
        <v>5.4</v>
      </c>
      <c r="L319" s="60" t="s">
        <v>1179</v>
      </c>
      <c r="M319" s="60" t="s">
        <v>175</v>
      </c>
      <c r="N319" s="60" t="s">
        <v>160</v>
      </c>
      <c r="O319" s="60" t="s">
        <v>150</v>
      </c>
      <c r="P319" s="60" t="s">
        <v>151</v>
      </c>
      <c r="BA319" s="141"/>
      <c r="BB319" s="141"/>
      <c r="BC319" s="141"/>
      <c r="BD319" s="141"/>
      <c r="BE319" s="141"/>
      <c r="BF319" s="141"/>
      <c r="BG319" s="141"/>
    </row>
    <row r="320" spans="1:59" x14ac:dyDescent="0.3">
      <c r="A320" s="60" t="s">
        <v>1078</v>
      </c>
      <c r="B320" s="60" t="s">
        <v>1079</v>
      </c>
      <c r="C320" s="60">
        <v>56742</v>
      </c>
      <c r="D320" s="61" t="s">
        <v>1180</v>
      </c>
      <c r="E320" s="61" t="s">
        <v>1180</v>
      </c>
      <c r="F320" s="60">
        <v>-999</v>
      </c>
      <c r="G320" s="61" t="s">
        <v>1180</v>
      </c>
      <c r="H320" s="62">
        <v>1987.6289999999999</v>
      </c>
      <c r="I320" s="60">
        <v>-8</v>
      </c>
      <c r="J320" s="62">
        <v>181.3</v>
      </c>
      <c r="K320" s="60">
        <v>2</v>
      </c>
      <c r="L320" s="60" t="s">
        <v>1181</v>
      </c>
      <c r="M320" s="60" t="s">
        <v>1082</v>
      </c>
      <c r="N320" s="60" t="s">
        <v>149</v>
      </c>
      <c r="O320" s="60" t="s">
        <v>1083</v>
      </c>
      <c r="P320" s="60" t="s">
        <v>1084</v>
      </c>
      <c r="BA320" s="141"/>
      <c r="BB320" s="141"/>
      <c r="BC320" s="141"/>
      <c r="BD320" s="141"/>
      <c r="BE320" s="141"/>
      <c r="BF320" s="141"/>
      <c r="BG320" s="141"/>
    </row>
    <row r="321" spans="1:59" x14ac:dyDescent="0.3">
      <c r="A321" s="60" t="s">
        <v>1078</v>
      </c>
      <c r="B321" s="60" t="s">
        <v>1079</v>
      </c>
      <c r="C321" s="60">
        <v>56743</v>
      </c>
      <c r="D321" s="61" t="s">
        <v>1182</v>
      </c>
      <c r="E321" s="61" t="s">
        <v>1182</v>
      </c>
      <c r="F321" s="60">
        <v>-999</v>
      </c>
      <c r="G321" s="61" t="s">
        <v>1182</v>
      </c>
      <c r="H321" s="62">
        <v>1987.9739999999999</v>
      </c>
      <c r="I321" s="60">
        <v>-8.1</v>
      </c>
      <c r="J321" s="62">
        <v>176.8</v>
      </c>
      <c r="K321" s="60">
        <v>2.1</v>
      </c>
      <c r="L321" s="60" t="s">
        <v>1183</v>
      </c>
      <c r="M321" s="60" t="s">
        <v>1125</v>
      </c>
      <c r="N321" s="60" t="s">
        <v>149</v>
      </c>
      <c r="O321" s="60" t="s">
        <v>1083</v>
      </c>
      <c r="P321" s="60" t="s">
        <v>1084</v>
      </c>
      <c r="BA321" s="141"/>
      <c r="BB321" s="141"/>
      <c r="BC321" s="141"/>
      <c r="BD321" s="141"/>
      <c r="BE321" s="141"/>
      <c r="BF321" s="141"/>
      <c r="BG321" s="141"/>
    </row>
    <row r="322" spans="1:59" x14ac:dyDescent="0.3">
      <c r="A322" s="60" t="s">
        <v>1078</v>
      </c>
      <c r="B322" s="60" t="s">
        <v>1079</v>
      </c>
      <c r="C322" s="60">
        <v>54948</v>
      </c>
      <c r="D322" s="61" t="s">
        <v>1184</v>
      </c>
      <c r="E322" s="61" t="s">
        <v>1184</v>
      </c>
      <c r="F322" s="60">
        <v>-999</v>
      </c>
      <c r="G322" s="61" t="s">
        <v>1184</v>
      </c>
      <c r="H322" s="62">
        <v>1988.414</v>
      </c>
      <c r="I322" s="60">
        <v>-7.8</v>
      </c>
      <c r="J322" s="62">
        <v>173.4</v>
      </c>
      <c r="K322" s="60">
        <v>1.8</v>
      </c>
      <c r="L322" s="60" t="s">
        <v>1185</v>
      </c>
      <c r="M322" s="60" t="s">
        <v>1186</v>
      </c>
      <c r="N322" s="60" t="s">
        <v>149</v>
      </c>
      <c r="O322" s="60" t="s">
        <v>1083</v>
      </c>
      <c r="P322" s="60" t="s">
        <v>1084</v>
      </c>
      <c r="BA322" s="141"/>
      <c r="BB322" s="141"/>
      <c r="BC322" s="141"/>
      <c r="BD322" s="141"/>
      <c r="BE322" s="141"/>
      <c r="BF322" s="141"/>
      <c r="BG322" s="141"/>
    </row>
    <row r="323" spans="1:59" x14ac:dyDescent="0.3">
      <c r="A323" s="60" t="s">
        <v>1078</v>
      </c>
      <c r="B323" s="60" t="s">
        <v>1079</v>
      </c>
      <c r="C323" s="60">
        <v>52871</v>
      </c>
      <c r="D323" s="61" t="s">
        <v>1187</v>
      </c>
      <c r="E323" s="61" t="s">
        <v>1187</v>
      </c>
      <c r="F323" s="60">
        <v>-999</v>
      </c>
      <c r="G323" s="61" t="s">
        <v>1187</v>
      </c>
      <c r="H323" s="62">
        <v>1988.5039999999999</v>
      </c>
      <c r="I323" s="60">
        <v>-7.7</v>
      </c>
      <c r="J323" s="62">
        <v>172.1</v>
      </c>
      <c r="K323" s="60">
        <v>2.2999999999999998</v>
      </c>
      <c r="L323" s="60" t="s">
        <v>1188</v>
      </c>
      <c r="M323" s="60" t="s">
        <v>1189</v>
      </c>
      <c r="N323" s="60" t="s">
        <v>149</v>
      </c>
      <c r="O323" s="60" t="s">
        <v>1083</v>
      </c>
      <c r="P323" s="60" t="s">
        <v>1084</v>
      </c>
      <c r="BA323" s="141"/>
      <c r="BB323" s="141"/>
      <c r="BC323" s="141"/>
      <c r="BD323" s="141"/>
      <c r="BE323" s="141"/>
      <c r="BF323" s="141"/>
      <c r="BG323" s="141"/>
    </row>
    <row r="324" spans="1:59" x14ac:dyDescent="0.3">
      <c r="A324" s="60" t="s">
        <v>1078</v>
      </c>
      <c r="B324" s="60" t="s">
        <v>143</v>
      </c>
      <c r="C324" s="60">
        <v>7582</v>
      </c>
      <c r="D324" s="61" t="s">
        <v>1190</v>
      </c>
      <c r="E324" s="61" t="s">
        <v>1191</v>
      </c>
      <c r="F324" s="60">
        <v>14</v>
      </c>
      <c r="G324" s="61" t="s">
        <v>1192</v>
      </c>
      <c r="H324" s="62">
        <v>1988.537</v>
      </c>
      <c r="I324" s="60">
        <v>-25.4</v>
      </c>
      <c r="J324" s="62">
        <v>175.7</v>
      </c>
      <c r="K324" s="60">
        <v>6.4</v>
      </c>
      <c r="L324" s="60" t="s">
        <v>1193</v>
      </c>
      <c r="M324" s="60" t="s">
        <v>460</v>
      </c>
      <c r="N324" s="60" t="s">
        <v>160</v>
      </c>
      <c r="O324" s="60" t="s">
        <v>150</v>
      </c>
      <c r="P324" s="60" t="s">
        <v>151</v>
      </c>
      <c r="BA324" s="141"/>
      <c r="BB324" s="141"/>
      <c r="BC324" s="141"/>
      <c r="BD324" s="141"/>
      <c r="BE324" s="141"/>
      <c r="BF324" s="141"/>
      <c r="BG324" s="141"/>
    </row>
    <row r="325" spans="1:59" x14ac:dyDescent="0.3">
      <c r="A325" s="60" t="s">
        <v>1078</v>
      </c>
      <c r="B325" s="60" t="s">
        <v>143</v>
      </c>
      <c r="C325" s="60">
        <v>7583</v>
      </c>
      <c r="D325" s="61" t="s">
        <v>1194</v>
      </c>
      <c r="E325" s="61" t="s">
        <v>1195</v>
      </c>
      <c r="F325" s="60">
        <v>7</v>
      </c>
      <c r="G325" s="61" t="s">
        <v>1196</v>
      </c>
      <c r="H325" s="62">
        <v>1988.6220000000001</v>
      </c>
      <c r="I325" s="60">
        <v>-25.6</v>
      </c>
      <c r="J325" s="62">
        <v>176</v>
      </c>
      <c r="K325" s="60">
        <v>6.7</v>
      </c>
      <c r="L325" s="60" t="s">
        <v>1179</v>
      </c>
      <c r="M325" s="60" t="s">
        <v>956</v>
      </c>
      <c r="N325" s="60" t="s">
        <v>160</v>
      </c>
      <c r="O325" s="60" t="s">
        <v>150</v>
      </c>
      <c r="P325" s="60" t="s">
        <v>151</v>
      </c>
      <c r="BA325" s="141"/>
      <c r="BB325" s="141"/>
      <c r="BC325" s="141"/>
      <c r="BD325" s="141"/>
      <c r="BE325" s="141"/>
      <c r="BF325" s="141"/>
      <c r="BG325" s="141"/>
    </row>
    <row r="326" spans="1:59" x14ac:dyDescent="0.3">
      <c r="A326" s="60" t="s">
        <v>1078</v>
      </c>
      <c r="B326" s="60" t="s">
        <v>1079</v>
      </c>
      <c r="C326" s="60">
        <v>54956</v>
      </c>
      <c r="D326" s="61" t="s">
        <v>1197</v>
      </c>
      <c r="E326" s="61" t="s">
        <v>1197</v>
      </c>
      <c r="F326" s="60">
        <v>-999</v>
      </c>
      <c r="G326" s="61" t="s">
        <v>1197</v>
      </c>
      <c r="H326" s="62">
        <v>1988.6679999999999</v>
      </c>
      <c r="I326" s="60">
        <v>-7.5</v>
      </c>
      <c r="J326" s="62">
        <v>168</v>
      </c>
      <c r="K326" s="60">
        <v>1.9</v>
      </c>
      <c r="L326" s="60" t="s">
        <v>1198</v>
      </c>
      <c r="M326" s="60" t="s">
        <v>1199</v>
      </c>
      <c r="N326" s="60" t="s">
        <v>149</v>
      </c>
      <c r="O326" s="60" t="s">
        <v>1083</v>
      </c>
      <c r="P326" s="60" t="s">
        <v>1084</v>
      </c>
      <c r="BA326" s="141"/>
      <c r="BB326" s="141"/>
      <c r="BC326" s="141"/>
      <c r="BD326" s="141"/>
      <c r="BE326" s="141"/>
      <c r="BF326" s="141"/>
      <c r="BG326" s="141"/>
    </row>
    <row r="327" spans="1:59" x14ac:dyDescent="0.3">
      <c r="A327" s="60" t="s">
        <v>1078</v>
      </c>
      <c r="B327" s="60" t="s">
        <v>143</v>
      </c>
      <c r="C327" s="60">
        <v>7650</v>
      </c>
      <c r="D327" s="61" t="s">
        <v>1200</v>
      </c>
      <c r="E327" s="61" t="s">
        <v>1201</v>
      </c>
      <c r="F327" s="60">
        <v>7</v>
      </c>
      <c r="G327" s="61" t="s">
        <v>1202</v>
      </c>
      <c r="H327" s="62">
        <v>1988.7170000000001</v>
      </c>
      <c r="I327" s="60">
        <v>-26.5</v>
      </c>
      <c r="J327" s="62">
        <v>167.3</v>
      </c>
      <c r="K327" s="60">
        <v>5.9</v>
      </c>
      <c r="L327" s="60" t="s">
        <v>281</v>
      </c>
      <c r="M327" s="60" t="s">
        <v>342</v>
      </c>
      <c r="N327" s="60" t="s">
        <v>160</v>
      </c>
      <c r="O327" s="60" t="s">
        <v>150</v>
      </c>
      <c r="P327" s="60" t="s">
        <v>151</v>
      </c>
      <c r="BA327" s="141"/>
      <c r="BB327" s="141"/>
      <c r="BC327" s="141"/>
      <c r="BD327" s="141"/>
      <c r="BE327" s="141"/>
      <c r="BF327" s="141"/>
      <c r="BG327" s="141"/>
    </row>
    <row r="328" spans="1:59" x14ac:dyDescent="0.3">
      <c r="A328" s="60" t="s">
        <v>1078</v>
      </c>
      <c r="B328" s="60" t="s">
        <v>143</v>
      </c>
      <c r="C328" s="60">
        <v>7651</v>
      </c>
      <c r="D328" s="61" t="s">
        <v>1203</v>
      </c>
      <c r="E328" s="61" t="s">
        <v>1204</v>
      </c>
      <c r="F328" s="60">
        <v>6</v>
      </c>
      <c r="G328" s="61" t="s">
        <v>1205</v>
      </c>
      <c r="H328" s="62">
        <v>1988.81</v>
      </c>
      <c r="I328" s="60">
        <v>-26.3</v>
      </c>
      <c r="J328" s="62">
        <v>178.5</v>
      </c>
      <c r="K328" s="60">
        <v>7.9</v>
      </c>
      <c r="L328" s="60" t="s">
        <v>1206</v>
      </c>
      <c r="M328" s="60" t="s">
        <v>1207</v>
      </c>
      <c r="N328" s="60" t="s">
        <v>160</v>
      </c>
      <c r="O328" s="60" t="s">
        <v>150</v>
      </c>
      <c r="P328" s="60" t="s">
        <v>151</v>
      </c>
      <c r="BA328" s="141"/>
      <c r="BB328" s="141"/>
      <c r="BC328" s="141"/>
      <c r="BD328" s="141"/>
      <c r="BE328" s="141"/>
      <c r="BF328" s="141"/>
      <c r="BG328" s="141"/>
    </row>
    <row r="329" spans="1:59" x14ac:dyDescent="0.3">
      <c r="A329" s="60" t="s">
        <v>1078</v>
      </c>
      <c r="B329" s="60" t="s">
        <v>1079</v>
      </c>
      <c r="C329" s="60">
        <v>52870</v>
      </c>
      <c r="D329" s="61" t="s">
        <v>1208</v>
      </c>
      <c r="E329" s="61" t="s">
        <v>1208</v>
      </c>
      <c r="F329" s="60">
        <v>-999</v>
      </c>
      <c r="G329" s="61" t="s">
        <v>1208</v>
      </c>
      <c r="H329" s="62">
        <v>1988.8889999999999</v>
      </c>
      <c r="I329" s="60">
        <v>-7.8</v>
      </c>
      <c r="J329" s="62">
        <v>171.7</v>
      </c>
      <c r="K329" s="60">
        <v>2.2000000000000002</v>
      </c>
      <c r="L329" s="60" t="s">
        <v>1209</v>
      </c>
      <c r="M329" s="60" t="s">
        <v>1125</v>
      </c>
      <c r="N329" s="60" t="s">
        <v>149</v>
      </c>
      <c r="O329" s="60" t="s">
        <v>1083</v>
      </c>
      <c r="P329" s="60" t="s">
        <v>1084</v>
      </c>
      <c r="BA329" s="141"/>
      <c r="BB329" s="141"/>
      <c r="BC329" s="141"/>
      <c r="BD329" s="141"/>
      <c r="BE329" s="141"/>
      <c r="BF329" s="141"/>
      <c r="BG329" s="141"/>
    </row>
    <row r="330" spans="1:59" x14ac:dyDescent="0.3">
      <c r="A330" s="60" t="s">
        <v>1078</v>
      </c>
      <c r="B330" s="60" t="s">
        <v>143</v>
      </c>
      <c r="C330" s="60">
        <v>7816</v>
      </c>
      <c r="D330" s="61" t="s">
        <v>1210</v>
      </c>
      <c r="E330" s="61" t="s">
        <v>1211</v>
      </c>
      <c r="F330" s="60">
        <v>7</v>
      </c>
      <c r="G330" s="61" t="s">
        <v>1212</v>
      </c>
      <c r="H330" s="62">
        <v>1988.9</v>
      </c>
      <c r="I330" s="60">
        <v>-24.9</v>
      </c>
      <c r="J330" s="62">
        <v>178.7</v>
      </c>
      <c r="K330" s="60">
        <v>3.2</v>
      </c>
      <c r="L330" s="60" t="s">
        <v>1213</v>
      </c>
      <c r="M330" s="60" t="s">
        <v>1214</v>
      </c>
      <c r="N330" s="60" t="s">
        <v>160</v>
      </c>
      <c r="O330" s="60" t="s">
        <v>150</v>
      </c>
      <c r="P330" s="60" t="s">
        <v>151</v>
      </c>
      <c r="BA330" s="141"/>
      <c r="BB330" s="141"/>
      <c r="BC330" s="141"/>
      <c r="BD330" s="141"/>
      <c r="BE330" s="141"/>
      <c r="BF330" s="141"/>
      <c r="BG330" s="141"/>
    </row>
    <row r="331" spans="1:59" x14ac:dyDescent="0.3">
      <c r="A331" s="60" t="s">
        <v>1078</v>
      </c>
      <c r="B331" s="60" t="s">
        <v>143</v>
      </c>
      <c r="C331" s="60">
        <v>7817</v>
      </c>
      <c r="D331" s="61" t="s">
        <v>1215</v>
      </c>
      <c r="E331" s="61" t="s">
        <v>1216</v>
      </c>
      <c r="F331" s="60">
        <v>6</v>
      </c>
      <c r="G331" s="61" t="s">
        <v>1217</v>
      </c>
      <c r="H331" s="62">
        <v>1988.9580000000001</v>
      </c>
      <c r="I331" s="60">
        <v>-24.6</v>
      </c>
      <c r="J331" s="62">
        <v>169.4</v>
      </c>
      <c r="K331" s="60">
        <v>3.5</v>
      </c>
      <c r="L331" s="60" t="s">
        <v>1218</v>
      </c>
      <c r="M331" s="60" t="s">
        <v>1219</v>
      </c>
      <c r="N331" s="60" t="s">
        <v>160</v>
      </c>
      <c r="O331" s="60" t="s">
        <v>150</v>
      </c>
      <c r="P331" s="60" t="s">
        <v>151</v>
      </c>
      <c r="BA331" s="141"/>
      <c r="BB331" s="141"/>
      <c r="BC331" s="141"/>
      <c r="BD331" s="141"/>
      <c r="BE331" s="141"/>
      <c r="BF331" s="141"/>
      <c r="BG331" s="141"/>
    </row>
    <row r="332" spans="1:59" x14ac:dyDescent="0.3">
      <c r="A332" s="60" t="s">
        <v>1078</v>
      </c>
      <c r="B332" s="60" t="s">
        <v>143</v>
      </c>
      <c r="C332" s="60">
        <v>7818</v>
      </c>
      <c r="D332" s="61" t="s">
        <v>1220</v>
      </c>
      <c r="E332" s="61" t="s">
        <v>1221</v>
      </c>
      <c r="F332" s="60">
        <v>7</v>
      </c>
      <c r="G332" s="61" t="s">
        <v>1222</v>
      </c>
      <c r="H332" s="62">
        <v>1989.075</v>
      </c>
      <c r="I332" s="60">
        <v>-23.5</v>
      </c>
      <c r="J332" s="62">
        <v>175.7</v>
      </c>
      <c r="K332" s="60">
        <v>3.6</v>
      </c>
      <c r="L332" s="60" t="s">
        <v>1223</v>
      </c>
      <c r="M332" s="60" t="s">
        <v>1224</v>
      </c>
      <c r="N332" s="60" t="s">
        <v>160</v>
      </c>
      <c r="O332" s="60" t="s">
        <v>150</v>
      </c>
      <c r="P332" s="60" t="s">
        <v>151</v>
      </c>
      <c r="BA332" s="141"/>
      <c r="BB332" s="141"/>
      <c r="BC332" s="141"/>
      <c r="BD332" s="141"/>
      <c r="BE332" s="141"/>
      <c r="BF332" s="141"/>
      <c r="BG332" s="141"/>
    </row>
    <row r="333" spans="1:59" x14ac:dyDescent="0.3">
      <c r="A333" s="60" t="s">
        <v>1078</v>
      </c>
      <c r="B333" s="60" t="s">
        <v>143</v>
      </c>
      <c r="C333" s="60">
        <v>7819</v>
      </c>
      <c r="D333" s="61" t="s">
        <v>1225</v>
      </c>
      <c r="E333" s="61" t="s">
        <v>1226</v>
      </c>
      <c r="F333" s="60">
        <v>10</v>
      </c>
      <c r="G333" s="61" t="s">
        <v>1227</v>
      </c>
      <c r="H333" s="62">
        <v>1989.136</v>
      </c>
      <c r="I333" s="60">
        <v>-24.7</v>
      </c>
      <c r="J333" s="62">
        <v>167.5</v>
      </c>
      <c r="K333" s="60">
        <v>3.8</v>
      </c>
      <c r="L333" s="60" t="s">
        <v>1228</v>
      </c>
      <c r="M333" s="60" t="s">
        <v>198</v>
      </c>
      <c r="N333" s="60" t="s">
        <v>160</v>
      </c>
      <c r="O333" s="60" t="s">
        <v>150</v>
      </c>
      <c r="P333" s="60" t="s">
        <v>151</v>
      </c>
      <c r="BA333" s="141"/>
      <c r="BB333" s="141"/>
      <c r="BC333" s="141"/>
      <c r="BD333" s="141"/>
      <c r="BE333" s="141"/>
      <c r="BF333" s="141"/>
      <c r="BG333" s="141"/>
    </row>
    <row r="334" spans="1:59" x14ac:dyDescent="0.3">
      <c r="A334" s="60" t="s">
        <v>1078</v>
      </c>
      <c r="B334" s="60" t="s">
        <v>1079</v>
      </c>
      <c r="C334" s="60">
        <v>54957</v>
      </c>
      <c r="D334" s="61" t="s">
        <v>1226</v>
      </c>
      <c r="E334" s="61" t="s">
        <v>1226</v>
      </c>
      <c r="F334" s="60">
        <v>-999</v>
      </c>
      <c r="G334" s="61" t="s">
        <v>1226</v>
      </c>
      <c r="H334" s="62">
        <v>1989.1489999999999</v>
      </c>
      <c r="I334" s="60">
        <v>-7.7</v>
      </c>
      <c r="J334" s="62">
        <v>162.4</v>
      </c>
      <c r="K334" s="60">
        <v>1.8</v>
      </c>
      <c r="L334" s="60" t="s">
        <v>1229</v>
      </c>
      <c r="M334" s="60" t="s">
        <v>1186</v>
      </c>
      <c r="N334" s="60" t="s">
        <v>149</v>
      </c>
      <c r="O334" s="60" t="s">
        <v>1083</v>
      </c>
      <c r="P334" s="60" t="s">
        <v>1084</v>
      </c>
      <c r="BA334" s="141"/>
      <c r="BB334" s="141"/>
      <c r="BC334" s="141"/>
      <c r="BD334" s="141"/>
      <c r="BE334" s="141"/>
      <c r="BF334" s="141"/>
      <c r="BG334" s="141"/>
    </row>
    <row r="335" spans="1:59" x14ac:dyDescent="0.3">
      <c r="A335" s="60" t="s">
        <v>1078</v>
      </c>
      <c r="B335" s="60" t="s">
        <v>1079</v>
      </c>
      <c r="C335" s="60">
        <v>56744</v>
      </c>
      <c r="D335" s="61" t="s">
        <v>1230</v>
      </c>
      <c r="E335" s="61" t="s">
        <v>1230</v>
      </c>
      <c r="F335" s="60">
        <v>-999</v>
      </c>
      <c r="G335" s="61" t="s">
        <v>1230</v>
      </c>
      <c r="H335" s="62">
        <v>1989.2529999999999</v>
      </c>
      <c r="I335" s="60">
        <v>-8</v>
      </c>
      <c r="J335" s="62">
        <v>164.7</v>
      </c>
      <c r="K335" s="60">
        <v>2</v>
      </c>
      <c r="L335" s="60" t="s">
        <v>1231</v>
      </c>
      <c r="M335" s="60" t="s">
        <v>1082</v>
      </c>
      <c r="N335" s="60" t="s">
        <v>149</v>
      </c>
      <c r="O335" s="60" t="s">
        <v>1083</v>
      </c>
      <c r="P335" s="60" t="s">
        <v>1084</v>
      </c>
      <c r="BA335" s="141"/>
      <c r="BB335" s="141"/>
      <c r="BC335" s="141"/>
      <c r="BD335" s="141"/>
      <c r="BE335" s="141"/>
      <c r="BF335" s="141"/>
      <c r="BG335" s="141"/>
    </row>
    <row r="336" spans="1:59" x14ac:dyDescent="0.3">
      <c r="A336" s="60" t="s">
        <v>1078</v>
      </c>
      <c r="B336" s="60" t="s">
        <v>143</v>
      </c>
      <c r="C336" s="60">
        <v>7821</v>
      </c>
      <c r="D336" s="61" t="s">
        <v>1232</v>
      </c>
      <c r="E336" s="61" t="s">
        <v>1233</v>
      </c>
      <c r="F336" s="60">
        <v>8</v>
      </c>
      <c r="G336" s="61" t="s">
        <v>1234</v>
      </c>
      <c r="H336" s="62">
        <v>1989.385</v>
      </c>
      <c r="I336" s="60">
        <v>-25</v>
      </c>
      <c r="J336" s="62">
        <v>163</v>
      </c>
      <c r="K336" s="60">
        <v>3.5</v>
      </c>
      <c r="L336" s="60" t="s">
        <v>1235</v>
      </c>
      <c r="M336" s="60" t="s">
        <v>1219</v>
      </c>
      <c r="N336" s="60" t="s">
        <v>160</v>
      </c>
      <c r="O336" s="60" t="s">
        <v>150</v>
      </c>
      <c r="P336" s="60" t="s">
        <v>151</v>
      </c>
      <c r="BA336" s="141"/>
      <c r="BB336" s="141"/>
      <c r="BC336" s="141"/>
      <c r="BD336" s="141"/>
      <c r="BE336" s="141"/>
      <c r="BF336" s="141"/>
      <c r="BG336" s="141"/>
    </row>
    <row r="337" spans="1:59" x14ac:dyDescent="0.3">
      <c r="A337" s="60" t="s">
        <v>1078</v>
      </c>
      <c r="B337" s="60" t="s">
        <v>1079</v>
      </c>
      <c r="C337" s="60">
        <v>54958</v>
      </c>
      <c r="D337" s="61" t="s">
        <v>1233</v>
      </c>
      <c r="E337" s="61" t="s">
        <v>1233</v>
      </c>
      <c r="F337" s="60">
        <v>-999</v>
      </c>
      <c r="G337" s="61" t="s">
        <v>1233</v>
      </c>
      <c r="H337" s="62">
        <v>1989.396</v>
      </c>
      <c r="I337" s="60">
        <v>-7.7</v>
      </c>
      <c r="J337" s="62">
        <v>160.6</v>
      </c>
      <c r="K337" s="60">
        <v>1.8</v>
      </c>
      <c r="L337" s="60" t="s">
        <v>1236</v>
      </c>
      <c r="M337" s="60" t="s">
        <v>1186</v>
      </c>
      <c r="N337" s="60" t="s">
        <v>149</v>
      </c>
      <c r="O337" s="60" t="s">
        <v>1083</v>
      </c>
      <c r="P337" s="60" t="s">
        <v>1084</v>
      </c>
      <c r="BA337" s="141"/>
      <c r="BB337" s="141"/>
      <c r="BC337" s="141"/>
      <c r="BD337" s="141"/>
      <c r="BE337" s="141"/>
      <c r="BF337" s="141"/>
      <c r="BG337" s="141"/>
    </row>
    <row r="338" spans="1:59" x14ac:dyDescent="0.3">
      <c r="A338" s="60" t="s">
        <v>1078</v>
      </c>
      <c r="B338" s="60" t="s">
        <v>143</v>
      </c>
      <c r="C338" s="60">
        <v>7822</v>
      </c>
      <c r="D338" s="61" t="s">
        <v>1237</v>
      </c>
      <c r="E338" s="61" t="s">
        <v>1238</v>
      </c>
      <c r="F338" s="60">
        <v>7</v>
      </c>
      <c r="G338" s="61" t="s">
        <v>1239</v>
      </c>
      <c r="H338" s="62">
        <v>1989.4780000000001</v>
      </c>
      <c r="I338" s="60">
        <v>-24.8</v>
      </c>
      <c r="J338" s="62">
        <v>164.7</v>
      </c>
      <c r="K338" s="60">
        <v>3.5</v>
      </c>
      <c r="L338" s="60" t="s">
        <v>1240</v>
      </c>
      <c r="M338" s="60" t="s">
        <v>1219</v>
      </c>
      <c r="N338" s="60" t="s">
        <v>160</v>
      </c>
      <c r="O338" s="60" t="s">
        <v>150</v>
      </c>
      <c r="P338" s="60" t="s">
        <v>151</v>
      </c>
      <c r="BA338" s="141"/>
      <c r="BB338" s="141"/>
      <c r="BC338" s="141"/>
      <c r="BD338" s="141"/>
      <c r="BE338" s="141"/>
      <c r="BF338" s="141"/>
      <c r="BG338" s="141"/>
    </row>
    <row r="339" spans="1:59" x14ac:dyDescent="0.3">
      <c r="A339" s="60" t="s">
        <v>1078</v>
      </c>
      <c r="B339" s="60" t="s">
        <v>1079</v>
      </c>
      <c r="C339" s="60">
        <v>54959</v>
      </c>
      <c r="D339" s="61" t="s">
        <v>1241</v>
      </c>
      <c r="E339" s="61" t="s">
        <v>1241</v>
      </c>
      <c r="F339" s="60">
        <v>-999</v>
      </c>
      <c r="G339" s="61" t="s">
        <v>1241</v>
      </c>
      <c r="H339" s="62">
        <v>1989.549</v>
      </c>
      <c r="I339" s="60">
        <v>-7.7</v>
      </c>
      <c r="J339" s="62">
        <v>160.69999999999999</v>
      </c>
      <c r="K339" s="60">
        <v>1.8</v>
      </c>
      <c r="L339" s="60" t="s">
        <v>1242</v>
      </c>
      <c r="M339" s="60" t="s">
        <v>1186</v>
      </c>
      <c r="N339" s="60" t="s">
        <v>149</v>
      </c>
      <c r="O339" s="60" t="s">
        <v>1083</v>
      </c>
      <c r="P339" s="60" t="s">
        <v>1084</v>
      </c>
      <c r="BA339" s="141"/>
      <c r="BB339" s="141"/>
      <c r="BC339" s="141"/>
      <c r="BD339" s="141"/>
      <c r="BE339" s="141"/>
      <c r="BF339" s="141"/>
      <c r="BG339" s="141"/>
    </row>
    <row r="340" spans="1:59" x14ac:dyDescent="0.3">
      <c r="A340" s="60" t="s">
        <v>1078</v>
      </c>
      <c r="B340" s="60" t="s">
        <v>143</v>
      </c>
      <c r="C340" s="60">
        <v>7823</v>
      </c>
      <c r="D340" s="61" t="s">
        <v>1243</v>
      </c>
      <c r="E340" s="61" t="s">
        <v>1244</v>
      </c>
      <c r="F340" s="60">
        <v>12</v>
      </c>
      <c r="G340" s="61" t="s">
        <v>1245</v>
      </c>
      <c r="H340" s="62">
        <v>1989.588</v>
      </c>
      <c r="I340" s="60">
        <v>-22.5</v>
      </c>
      <c r="J340" s="62">
        <v>164.8</v>
      </c>
      <c r="K340" s="60">
        <v>3.8</v>
      </c>
      <c r="L340" s="60" t="s">
        <v>1246</v>
      </c>
      <c r="M340" s="60" t="s">
        <v>198</v>
      </c>
      <c r="N340" s="60" t="s">
        <v>160</v>
      </c>
      <c r="O340" s="60" t="s">
        <v>150</v>
      </c>
      <c r="P340" s="60" t="s">
        <v>151</v>
      </c>
      <c r="BA340" s="141"/>
      <c r="BB340" s="141"/>
      <c r="BC340" s="141"/>
      <c r="BD340" s="141"/>
      <c r="BE340" s="141"/>
      <c r="BF340" s="141"/>
      <c r="BG340" s="141"/>
    </row>
    <row r="341" spans="1:59" x14ac:dyDescent="0.3">
      <c r="A341" s="60" t="s">
        <v>1078</v>
      </c>
      <c r="B341" s="60" t="s">
        <v>143</v>
      </c>
      <c r="C341" s="60">
        <v>7824</v>
      </c>
      <c r="D341" s="61" t="s">
        <v>1247</v>
      </c>
      <c r="E341" s="61" t="s">
        <v>1248</v>
      </c>
      <c r="F341" s="60">
        <v>10</v>
      </c>
      <c r="G341" s="61" t="s">
        <v>1249</v>
      </c>
      <c r="H341" s="62">
        <v>1989.6510000000001</v>
      </c>
      <c r="I341" s="60">
        <v>-24.2</v>
      </c>
      <c r="J341" s="62">
        <v>160.6</v>
      </c>
      <c r="K341" s="60">
        <v>3.8</v>
      </c>
      <c r="L341" s="60" t="s">
        <v>1242</v>
      </c>
      <c r="M341" s="60" t="s">
        <v>198</v>
      </c>
      <c r="N341" s="60" t="s">
        <v>160</v>
      </c>
      <c r="O341" s="60" t="s">
        <v>150</v>
      </c>
      <c r="P341" s="60" t="s">
        <v>151</v>
      </c>
      <c r="BA341" s="141"/>
      <c r="BB341" s="141"/>
      <c r="BC341" s="141"/>
      <c r="BD341" s="141"/>
      <c r="BE341" s="141"/>
      <c r="BF341" s="141"/>
      <c r="BG341" s="141"/>
    </row>
    <row r="342" spans="1:59" x14ac:dyDescent="0.3">
      <c r="A342" s="60" t="s">
        <v>1078</v>
      </c>
      <c r="B342" s="60" t="s">
        <v>143</v>
      </c>
      <c r="C342" s="60">
        <v>7825</v>
      </c>
      <c r="D342" s="61" t="s">
        <v>1250</v>
      </c>
      <c r="E342" s="61" t="s">
        <v>1251</v>
      </c>
      <c r="F342" s="60">
        <v>13</v>
      </c>
      <c r="G342" s="61" t="s">
        <v>1252</v>
      </c>
      <c r="H342" s="62">
        <v>1989.7380000000001</v>
      </c>
      <c r="I342" s="60">
        <v>-17.8</v>
      </c>
      <c r="J342" s="62">
        <v>145.9</v>
      </c>
      <c r="K342" s="60">
        <v>3.7</v>
      </c>
      <c r="L342" s="60" t="s">
        <v>273</v>
      </c>
      <c r="M342" s="60" t="s">
        <v>1253</v>
      </c>
      <c r="N342" s="60" t="s">
        <v>160</v>
      </c>
      <c r="O342" s="60" t="s">
        <v>150</v>
      </c>
      <c r="P342" s="60" t="s">
        <v>151</v>
      </c>
      <c r="BA342" s="141"/>
      <c r="BB342" s="141"/>
      <c r="BC342" s="141"/>
      <c r="BD342" s="141"/>
      <c r="BE342" s="141"/>
      <c r="BF342" s="141"/>
      <c r="BG342" s="141"/>
    </row>
    <row r="343" spans="1:59" x14ac:dyDescent="0.3">
      <c r="A343" s="60" t="s">
        <v>1078</v>
      </c>
      <c r="B343" s="60" t="s">
        <v>1079</v>
      </c>
      <c r="C343" s="60">
        <v>56745</v>
      </c>
      <c r="D343" s="61" t="s">
        <v>1254</v>
      </c>
      <c r="E343" s="61" t="s">
        <v>1254</v>
      </c>
      <c r="F343" s="60">
        <v>-999</v>
      </c>
      <c r="G343" s="61" t="s">
        <v>1254</v>
      </c>
      <c r="H343" s="62">
        <v>1989.76</v>
      </c>
      <c r="I343" s="60">
        <v>-8.1</v>
      </c>
      <c r="J343" s="62">
        <v>156</v>
      </c>
      <c r="K343" s="60">
        <v>1.9</v>
      </c>
      <c r="L343" s="60" t="s">
        <v>1255</v>
      </c>
      <c r="M343" s="60" t="s">
        <v>1082</v>
      </c>
      <c r="N343" s="60" t="s">
        <v>149</v>
      </c>
      <c r="O343" s="60" t="s">
        <v>1083</v>
      </c>
      <c r="P343" s="60" t="s">
        <v>1084</v>
      </c>
      <c r="BA343" s="141"/>
      <c r="BB343" s="141"/>
      <c r="BC343" s="141"/>
      <c r="BD343" s="141"/>
      <c r="BE343" s="141"/>
      <c r="BF343" s="141"/>
      <c r="BG343" s="141"/>
    </row>
    <row r="344" spans="1:59" x14ac:dyDescent="0.3">
      <c r="A344" s="60" t="s">
        <v>1078</v>
      </c>
      <c r="B344" s="60" t="s">
        <v>1079</v>
      </c>
      <c r="C344" s="60">
        <v>54960</v>
      </c>
      <c r="D344" s="61" t="s">
        <v>1256</v>
      </c>
      <c r="E344" s="61" t="s">
        <v>1256</v>
      </c>
      <c r="F344" s="60">
        <v>-999</v>
      </c>
      <c r="G344" s="61" t="s">
        <v>1256</v>
      </c>
      <c r="H344" s="62">
        <v>1989.796</v>
      </c>
      <c r="I344" s="60">
        <v>-1000</v>
      </c>
      <c r="J344" s="62">
        <v>156.6</v>
      </c>
      <c r="K344" s="60">
        <v>1.8</v>
      </c>
      <c r="L344" s="60" t="s">
        <v>1257</v>
      </c>
      <c r="M344" s="60" t="s">
        <v>1186</v>
      </c>
      <c r="N344" s="60" t="s">
        <v>149</v>
      </c>
      <c r="O344" s="60" t="s">
        <v>1083</v>
      </c>
      <c r="P344" s="60" t="s">
        <v>1084</v>
      </c>
      <c r="BA344" s="141"/>
      <c r="BB344" s="141"/>
      <c r="BC344" s="141"/>
      <c r="BD344" s="141"/>
      <c r="BE344" s="141"/>
      <c r="BF344" s="141"/>
      <c r="BG344" s="141"/>
    </row>
    <row r="345" spans="1:59" x14ac:dyDescent="0.3">
      <c r="A345" s="60" t="s">
        <v>1078</v>
      </c>
      <c r="B345" s="60" t="s">
        <v>1079</v>
      </c>
      <c r="C345" s="60">
        <v>56746</v>
      </c>
      <c r="D345" s="61" t="s">
        <v>1258</v>
      </c>
      <c r="E345" s="61" t="s">
        <v>1258</v>
      </c>
      <c r="F345" s="60">
        <v>-999</v>
      </c>
      <c r="G345" s="61" t="s">
        <v>1258</v>
      </c>
      <c r="H345" s="62">
        <v>1989.9059999999999</v>
      </c>
      <c r="I345" s="60">
        <v>-8.1</v>
      </c>
      <c r="J345" s="62">
        <v>156.1</v>
      </c>
      <c r="K345" s="60">
        <v>2</v>
      </c>
      <c r="L345" s="60" t="s">
        <v>1259</v>
      </c>
      <c r="M345" s="60" t="s">
        <v>1082</v>
      </c>
      <c r="N345" s="60" t="s">
        <v>149</v>
      </c>
      <c r="O345" s="60" t="s">
        <v>1083</v>
      </c>
      <c r="P345" s="60" t="s">
        <v>1084</v>
      </c>
      <c r="BA345" s="141"/>
      <c r="BB345" s="141"/>
      <c r="BC345" s="141"/>
      <c r="BD345" s="141"/>
      <c r="BE345" s="141"/>
      <c r="BF345" s="141"/>
      <c r="BG345" s="141"/>
    </row>
    <row r="346" spans="1:59" x14ac:dyDescent="0.3">
      <c r="A346" s="60" t="s">
        <v>1078</v>
      </c>
      <c r="B346" s="60" t="s">
        <v>143</v>
      </c>
      <c r="C346" s="60">
        <v>7827</v>
      </c>
      <c r="D346" s="61" t="s">
        <v>1260</v>
      </c>
      <c r="E346" s="61" t="s">
        <v>1261</v>
      </c>
      <c r="F346" s="60">
        <v>11</v>
      </c>
      <c r="G346" s="61" t="s">
        <v>1262</v>
      </c>
      <c r="H346" s="62">
        <v>1989.9469999999999</v>
      </c>
      <c r="I346" s="60">
        <v>-24.8</v>
      </c>
      <c r="J346" s="62">
        <v>161.19999999999999</v>
      </c>
      <c r="K346" s="60">
        <v>3.8</v>
      </c>
      <c r="L346" s="60" t="s">
        <v>1263</v>
      </c>
      <c r="M346" s="60" t="s">
        <v>198</v>
      </c>
      <c r="N346" s="60" t="s">
        <v>160</v>
      </c>
      <c r="O346" s="60" t="s">
        <v>150</v>
      </c>
      <c r="P346" s="60" t="s">
        <v>151</v>
      </c>
      <c r="BA346" s="141"/>
      <c r="BB346" s="141"/>
      <c r="BC346" s="141"/>
      <c r="BD346" s="141"/>
      <c r="BE346" s="141"/>
      <c r="BF346" s="141"/>
      <c r="BG346" s="141"/>
    </row>
    <row r="347" spans="1:59" x14ac:dyDescent="0.3">
      <c r="A347" s="60" t="s">
        <v>1078</v>
      </c>
      <c r="B347" s="60" t="s">
        <v>1079</v>
      </c>
      <c r="C347" s="60">
        <v>52872</v>
      </c>
      <c r="D347" s="61" t="s">
        <v>1261</v>
      </c>
      <c r="E347" s="61" t="s">
        <v>1261</v>
      </c>
      <c r="F347" s="60">
        <v>-999</v>
      </c>
      <c r="G347" s="61" t="s">
        <v>1261</v>
      </c>
      <c r="H347" s="62">
        <v>1989.963</v>
      </c>
      <c r="I347" s="60">
        <v>-7.8</v>
      </c>
      <c r="J347" s="62">
        <v>154.30000000000001</v>
      </c>
      <c r="K347" s="60">
        <v>2</v>
      </c>
      <c r="L347" s="60" t="s">
        <v>1264</v>
      </c>
      <c r="M347" s="60" t="s">
        <v>1082</v>
      </c>
      <c r="N347" s="60" t="s">
        <v>149</v>
      </c>
      <c r="O347" s="60" t="s">
        <v>1083</v>
      </c>
      <c r="P347" s="60" t="s">
        <v>1084</v>
      </c>
      <c r="BA347" s="141"/>
      <c r="BB347" s="141"/>
      <c r="BC347" s="141"/>
      <c r="BD347" s="141"/>
      <c r="BE347" s="141"/>
      <c r="BF347" s="141"/>
      <c r="BG347" s="141"/>
    </row>
    <row r="348" spans="1:59" x14ac:dyDescent="0.3">
      <c r="A348" s="60" t="s">
        <v>1078</v>
      </c>
      <c r="B348" s="60" t="s">
        <v>143</v>
      </c>
      <c r="C348" s="60">
        <v>7828</v>
      </c>
      <c r="D348" s="61" t="s">
        <v>1265</v>
      </c>
      <c r="E348" s="61" t="s">
        <v>1266</v>
      </c>
      <c r="F348" s="60">
        <v>9</v>
      </c>
      <c r="G348" s="61" t="s">
        <v>1267</v>
      </c>
      <c r="H348" s="62">
        <v>1990.0530000000001</v>
      </c>
      <c r="I348" s="60">
        <v>-24.5</v>
      </c>
      <c r="J348" s="62">
        <v>154.1</v>
      </c>
      <c r="K348" s="60">
        <v>3.9</v>
      </c>
      <c r="L348" s="60" t="s">
        <v>1268</v>
      </c>
      <c r="M348" s="60" t="s">
        <v>170</v>
      </c>
      <c r="N348" s="60" t="s">
        <v>160</v>
      </c>
      <c r="O348" s="60" t="s">
        <v>150</v>
      </c>
      <c r="P348" s="60" t="s">
        <v>151</v>
      </c>
      <c r="BA348" s="141"/>
      <c r="BB348" s="141"/>
      <c r="BC348" s="141"/>
      <c r="BD348" s="141"/>
      <c r="BE348" s="141"/>
      <c r="BF348" s="141"/>
      <c r="BG348" s="141"/>
    </row>
    <row r="349" spans="1:59" x14ac:dyDescent="0.3">
      <c r="A349" s="60" t="s">
        <v>1078</v>
      </c>
      <c r="B349" s="60" t="s">
        <v>1079</v>
      </c>
      <c r="C349" s="60">
        <v>56747</v>
      </c>
      <c r="D349" s="61" t="s">
        <v>1269</v>
      </c>
      <c r="E349" s="61" t="s">
        <v>1269</v>
      </c>
      <c r="F349" s="60">
        <v>-999</v>
      </c>
      <c r="G349" s="61" t="s">
        <v>1269</v>
      </c>
      <c r="H349" s="62">
        <v>1990.0640000000001</v>
      </c>
      <c r="I349" s="60">
        <v>-8</v>
      </c>
      <c r="J349" s="62">
        <v>159</v>
      </c>
      <c r="K349" s="60">
        <v>2</v>
      </c>
      <c r="L349" s="60" t="s">
        <v>1270</v>
      </c>
      <c r="M349" s="60" t="s">
        <v>1082</v>
      </c>
      <c r="N349" s="60" t="s">
        <v>149</v>
      </c>
      <c r="O349" s="60" t="s">
        <v>1083</v>
      </c>
      <c r="P349" s="60" t="s">
        <v>1084</v>
      </c>
    </row>
    <row r="350" spans="1:59" x14ac:dyDescent="0.3">
      <c r="A350" s="60" t="s">
        <v>1078</v>
      </c>
      <c r="B350" s="60" t="s">
        <v>1079</v>
      </c>
      <c r="C350" s="60">
        <v>54949</v>
      </c>
      <c r="D350" s="61" t="s">
        <v>1271</v>
      </c>
      <c r="E350" s="61" t="s">
        <v>1271</v>
      </c>
      <c r="F350" s="60">
        <v>-999</v>
      </c>
      <c r="G350" s="61" t="s">
        <v>1271</v>
      </c>
      <c r="H350" s="62">
        <v>1990.1990000000001</v>
      </c>
      <c r="I350" s="60">
        <v>-7.8</v>
      </c>
      <c r="J350" s="62">
        <v>154.5</v>
      </c>
      <c r="K350" s="60">
        <v>1.8</v>
      </c>
      <c r="L350" s="60" t="s">
        <v>1272</v>
      </c>
      <c r="M350" s="60" t="s">
        <v>1199</v>
      </c>
      <c r="N350" s="60" t="s">
        <v>149</v>
      </c>
      <c r="O350" s="60" t="s">
        <v>1083</v>
      </c>
      <c r="P350" s="60" t="s">
        <v>1084</v>
      </c>
    </row>
    <row r="351" spans="1:59" x14ac:dyDescent="0.3">
      <c r="A351" s="60" t="s">
        <v>1078</v>
      </c>
      <c r="B351" s="60" t="s">
        <v>1079</v>
      </c>
      <c r="C351" s="60">
        <v>56748</v>
      </c>
      <c r="D351" s="61" t="s">
        <v>1273</v>
      </c>
      <c r="E351" s="61" t="s">
        <v>1273</v>
      </c>
      <c r="F351" s="60">
        <v>-999</v>
      </c>
      <c r="G351" s="61" t="s">
        <v>1273</v>
      </c>
      <c r="H351" s="62">
        <v>1990.4290000000001</v>
      </c>
      <c r="I351" s="60">
        <v>-8.1</v>
      </c>
      <c r="J351" s="62">
        <v>148.80000000000001</v>
      </c>
      <c r="K351" s="60">
        <v>1.9</v>
      </c>
      <c r="L351" s="60" t="s">
        <v>1274</v>
      </c>
      <c r="M351" s="60" t="s">
        <v>1199</v>
      </c>
      <c r="N351" s="60" t="s">
        <v>149</v>
      </c>
      <c r="O351" s="60" t="s">
        <v>1083</v>
      </c>
      <c r="P351" s="60" t="s">
        <v>1084</v>
      </c>
    </row>
    <row r="352" spans="1:59" x14ac:dyDescent="0.3">
      <c r="A352" s="60" t="s">
        <v>1078</v>
      </c>
      <c r="B352" s="60" t="s">
        <v>1079</v>
      </c>
      <c r="C352" s="60">
        <v>56749</v>
      </c>
      <c r="D352" s="61" t="s">
        <v>1275</v>
      </c>
      <c r="E352" s="61" t="s">
        <v>1275</v>
      </c>
      <c r="F352" s="60">
        <v>-999</v>
      </c>
      <c r="G352" s="61" t="s">
        <v>1275</v>
      </c>
      <c r="H352" s="62">
        <v>1990.684</v>
      </c>
      <c r="I352" s="60">
        <v>-8.1</v>
      </c>
      <c r="J352" s="62">
        <v>147.30000000000001</v>
      </c>
      <c r="K352" s="60">
        <v>1.9</v>
      </c>
      <c r="L352" s="60" t="s">
        <v>1276</v>
      </c>
      <c r="M352" s="60" t="s">
        <v>1199</v>
      </c>
      <c r="N352" s="60" t="s">
        <v>149</v>
      </c>
      <c r="O352" s="60" t="s">
        <v>1083</v>
      </c>
      <c r="P352" s="60" t="s">
        <v>1084</v>
      </c>
    </row>
    <row r="353" spans="1:16" x14ac:dyDescent="0.3">
      <c r="A353" s="60" t="s">
        <v>1078</v>
      </c>
      <c r="B353" s="60" t="s">
        <v>1079</v>
      </c>
      <c r="C353" s="60">
        <v>54950</v>
      </c>
      <c r="D353" s="61" t="s">
        <v>1277</v>
      </c>
      <c r="E353" s="61" t="s">
        <v>1277</v>
      </c>
      <c r="F353" s="60">
        <v>-999</v>
      </c>
      <c r="G353" s="61" t="s">
        <v>1277</v>
      </c>
      <c r="H353" s="62">
        <v>1990.73</v>
      </c>
      <c r="I353" s="60">
        <v>-7.8</v>
      </c>
      <c r="J353" s="62">
        <v>149.19999999999999</v>
      </c>
      <c r="K353" s="60">
        <v>1.8</v>
      </c>
      <c r="L353" s="60" t="s">
        <v>1278</v>
      </c>
      <c r="M353" s="60" t="s">
        <v>1186</v>
      </c>
      <c r="N353" s="60" t="s">
        <v>149</v>
      </c>
      <c r="O353" s="60" t="s">
        <v>1083</v>
      </c>
      <c r="P353" s="60" t="s">
        <v>1084</v>
      </c>
    </row>
    <row r="354" spans="1:16" x14ac:dyDescent="0.3">
      <c r="A354" s="60" t="s">
        <v>1078</v>
      </c>
      <c r="B354" s="60" t="s">
        <v>1079</v>
      </c>
      <c r="C354" s="60">
        <v>54951</v>
      </c>
      <c r="D354" s="61" t="s">
        <v>1279</v>
      </c>
      <c r="E354" s="61" t="s">
        <v>1279</v>
      </c>
      <c r="F354" s="60">
        <v>-999</v>
      </c>
      <c r="G354" s="61" t="s">
        <v>1279</v>
      </c>
      <c r="H354" s="62">
        <v>1990.886</v>
      </c>
      <c r="I354" s="60">
        <v>-7.8</v>
      </c>
      <c r="J354" s="62">
        <v>148.19999999999999</v>
      </c>
      <c r="K354" s="60">
        <v>1.9</v>
      </c>
      <c r="L354" s="60" t="s">
        <v>1280</v>
      </c>
      <c r="M354" s="60" t="s">
        <v>1199</v>
      </c>
      <c r="N354" s="60" t="s">
        <v>149</v>
      </c>
      <c r="O354" s="60" t="s">
        <v>1083</v>
      </c>
      <c r="P354" s="60" t="s">
        <v>1084</v>
      </c>
    </row>
    <row r="355" spans="1:16" x14ac:dyDescent="0.3">
      <c r="A355" s="60" t="s">
        <v>1078</v>
      </c>
      <c r="B355" s="60" t="s">
        <v>1079</v>
      </c>
      <c r="C355" s="60">
        <v>56751</v>
      </c>
      <c r="D355" s="61" t="s">
        <v>1281</v>
      </c>
      <c r="E355" s="61" t="s">
        <v>1281</v>
      </c>
      <c r="F355" s="60">
        <v>-999</v>
      </c>
      <c r="G355" s="61" t="s">
        <v>1281</v>
      </c>
      <c r="H355" s="62">
        <v>1990.99</v>
      </c>
      <c r="I355" s="60">
        <v>-8</v>
      </c>
      <c r="J355" s="62">
        <v>148.19999999999999</v>
      </c>
      <c r="K355" s="60">
        <v>1.9</v>
      </c>
      <c r="L355" s="60" t="s">
        <v>1280</v>
      </c>
      <c r="M355" s="60" t="s">
        <v>1082</v>
      </c>
      <c r="N355" s="60" t="s">
        <v>149</v>
      </c>
      <c r="O355" s="60" t="s">
        <v>1083</v>
      </c>
      <c r="P355" s="60" t="s">
        <v>1084</v>
      </c>
    </row>
    <row r="356" spans="1:16" x14ac:dyDescent="0.3">
      <c r="A356" s="60" t="s">
        <v>1078</v>
      </c>
      <c r="B356" s="60" t="s">
        <v>1079</v>
      </c>
      <c r="C356" s="60">
        <v>54952</v>
      </c>
      <c r="D356" s="61" t="s">
        <v>1282</v>
      </c>
      <c r="E356" s="61" t="s">
        <v>1282</v>
      </c>
      <c r="F356" s="60">
        <v>-999</v>
      </c>
      <c r="G356" s="61" t="s">
        <v>1282</v>
      </c>
      <c r="H356" s="62">
        <v>1991.0450000000001</v>
      </c>
      <c r="I356" s="60">
        <v>-7.8</v>
      </c>
      <c r="J356" s="62">
        <v>148.80000000000001</v>
      </c>
      <c r="K356" s="60">
        <v>1.8</v>
      </c>
      <c r="L356" s="60" t="s">
        <v>1274</v>
      </c>
      <c r="M356" s="60" t="s">
        <v>1186</v>
      </c>
      <c r="N356" s="60" t="s">
        <v>149</v>
      </c>
      <c r="O356" s="60" t="s">
        <v>1083</v>
      </c>
      <c r="P356" s="60" t="s">
        <v>1084</v>
      </c>
    </row>
    <row r="357" spans="1:16" x14ac:dyDescent="0.3">
      <c r="A357" s="60" t="s">
        <v>1078</v>
      </c>
      <c r="B357" s="60" t="s">
        <v>1079</v>
      </c>
      <c r="C357" s="60">
        <v>56752</v>
      </c>
      <c r="D357" s="61" t="s">
        <v>1283</v>
      </c>
      <c r="E357" s="61" t="s">
        <v>1283</v>
      </c>
      <c r="F357" s="60">
        <v>-999</v>
      </c>
      <c r="G357" s="61" t="s">
        <v>1283</v>
      </c>
      <c r="H357" s="62">
        <v>1991.136</v>
      </c>
      <c r="I357" s="60">
        <v>-8</v>
      </c>
      <c r="J357" s="62">
        <v>140.80000000000001</v>
      </c>
      <c r="K357" s="60">
        <v>1.9</v>
      </c>
      <c r="L357" s="60" t="s">
        <v>1284</v>
      </c>
      <c r="M357" s="60" t="s">
        <v>1199</v>
      </c>
      <c r="N357" s="60" t="s">
        <v>149</v>
      </c>
      <c r="O357" s="60" t="s">
        <v>1083</v>
      </c>
      <c r="P357" s="60" t="s">
        <v>1084</v>
      </c>
    </row>
    <row r="358" spans="1:16" x14ac:dyDescent="0.3">
      <c r="A358" s="60" t="s">
        <v>1078</v>
      </c>
      <c r="B358" s="60" t="s">
        <v>1079</v>
      </c>
      <c r="C358" s="60">
        <v>52868</v>
      </c>
      <c r="D358" s="61" t="s">
        <v>1285</v>
      </c>
      <c r="E358" s="61" t="s">
        <v>1285</v>
      </c>
      <c r="F358" s="60">
        <v>-999</v>
      </c>
      <c r="G358" s="61" t="s">
        <v>1285</v>
      </c>
      <c r="H358" s="62">
        <v>1991.201</v>
      </c>
      <c r="I358" s="60">
        <v>-7.7</v>
      </c>
      <c r="J358" s="62">
        <v>150.80000000000001</v>
      </c>
      <c r="K358" s="60">
        <v>2</v>
      </c>
      <c r="L358" s="60" t="s">
        <v>1286</v>
      </c>
      <c r="M358" s="60" t="s">
        <v>1149</v>
      </c>
      <c r="N358" s="60" t="s">
        <v>149</v>
      </c>
      <c r="O358" s="60" t="s">
        <v>1083</v>
      </c>
      <c r="P358" s="60" t="s">
        <v>1084</v>
      </c>
    </row>
    <row r="359" spans="1:16" x14ac:dyDescent="0.3">
      <c r="A359" s="60" t="s">
        <v>1078</v>
      </c>
      <c r="B359" s="60" t="s">
        <v>1079</v>
      </c>
      <c r="C359" s="60">
        <v>56753</v>
      </c>
      <c r="D359" s="61" t="s">
        <v>1287</v>
      </c>
      <c r="E359" s="61" t="s">
        <v>1287</v>
      </c>
      <c r="F359" s="60">
        <v>-999</v>
      </c>
      <c r="G359" s="61" t="s">
        <v>1287</v>
      </c>
      <c r="H359" s="62">
        <v>1991.33</v>
      </c>
      <c r="I359" s="60">
        <v>-8.1</v>
      </c>
      <c r="J359" s="62">
        <v>145.6</v>
      </c>
      <c r="K359" s="60">
        <v>1.9</v>
      </c>
      <c r="L359" s="60" t="s">
        <v>1288</v>
      </c>
      <c r="M359" s="60" t="s">
        <v>1199</v>
      </c>
      <c r="N359" s="60" t="s">
        <v>149</v>
      </c>
      <c r="O359" s="60" t="s">
        <v>1083</v>
      </c>
      <c r="P359" s="60" t="s">
        <v>1084</v>
      </c>
    </row>
    <row r="360" spans="1:16" x14ac:dyDescent="0.3">
      <c r="A360" s="60" t="s">
        <v>1078</v>
      </c>
      <c r="B360" s="60" t="s">
        <v>1079</v>
      </c>
      <c r="C360" s="60">
        <v>56754</v>
      </c>
      <c r="D360" s="61" t="s">
        <v>1289</v>
      </c>
      <c r="E360" s="61" t="s">
        <v>1289</v>
      </c>
      <c r="F360" s="60">
        <v>-999</v>
      </c>
      <c r="G360" s="61" t="s">
        <v>1289</v>
      </c>
      <c r="H360" s="62">
        <v>1991.3440000000001</v>
      </c>
      <c r="I360" s="60">
        <v>-8.1999999999999993</v>
      </c>
      <c r="J360" s="62">
        <v>145.19999999999999</v>
      </c>
      <c r="K360" s="60">
        <v>2</v>
      </c>
      <c r="L360" s="60" t="s">
        <v>1290</v>
      </c>
      <c r="M360" s="60" t="s">
        <v>1082</v>
      </c>
      <c r="N360" s="60" t="s">
        <v>149</v>
      </c>
      <c r="O360" s="60" t="s">
        <v>1083</v>
      </c>
      <c r="P360" s="60" t="s">
        <v>1084</v>
      </c>
    </row>
    <row r="361" spans="1:16" x14ac:dyDescent="0.3">
      <c r="A361" s="60" t="s">
        <v>1078</v>
      </c>
      <c r="B361" s="60" t="s">
        <v>1079</v>
      </c>
      <c r="C361" s="60">
        <v>54953</v>
      </c>
      <c r="D361" s="61" t="s">
        <v>1291</v>
      </c>
      <c r="E361" s="61" t="s">
        <v>1291</v>
      </c>
      <c r="F361" s="60">
        <v>-999</v>
      </c>
      <c r="G361" s="61" t="s">
        <v>1291</v>
      </c>
      <c r="H361" s="62">
        <v>1991.4069999999999</v>
      </c>
      <c r="I361" s="60">
        <v>-7.7</v>
      </c>
      <c r="J361" s="62">
        <v>143.9</v>
      </c>
      <c r="K361" s="60">
        <v>1.8</v>
      </c>
      <c r="L361" s="60" t="s">
        <v>1292</v>
      </c>
      <c r="M361" s="60" t="s">
        <v>1186</v>
      </c>
      <c r="N361" s="60" t="s">
        <v>149</v>
      </c>
      <c r="O361" s="60" t="s">
        <v>1083</v>
      </c>
      <c r="P361" s="60" t="s">
        <v>1084</v>
      </c>
    </row>
    <row r="362" spans="1:16" x14ac:dyDescent="0.3">
      <c r="A362" s="60" t="s">
        <v>1078</v>
      </c>
      <c r="B362" s="60" t="s">
        <v>1079</v>
      </c>
      <c r="C362" s="60">
        <v>56755</v>
      </c>
      <c r="D362" s="61" t="s">
        <v>1293</v>
      </c>
      <c r="E362" s="61" t="s">
        <v>1293</v>
      </c>
      <c r="F362" s="60">
        <v>-999</v>
      </c>
      <c r="G362" s="61" t="s">
        <v>1293</v>
      </c>
      <c r="H362" s="62">
        <v>1991.7329999999999</v>
      </c>
      <c r="I362" s="60">
        <v>-8.1</v>
      </c>
      <c r="J362" s="62">
        <v>138</v>
      </c>
      <c r="K362" s="60">
        <v>2</v>
      </c>
      <c r="L362" s="60" t="s">
        <v>1294</v>
      </c>
      <c r="M362" s="60" t="s">
        <v>1082</v>
      </c>
      <c r="N362" s="60" t="s">
        <v>149</v>
      </c>
      <c r="O362" s="60" t="s">
        <v>1083</v>
      </c>
      <c r="P362" s="60" t="s">
        <v>1084</v>
      </c>
    </row>
    <row r="363" spans="1:16" x14ac:dyDescent="0.3">
      <c r="A363" s="60" t="s">
        <v>1078</v>
      </c>
      <c r="B363" s="60" t="s">
        <v>1079</v>
      </c>
      <c r="C363" s="60">
        <v>52860</v>
      </c>
      <c r="D363" s="61" t="s">
        <v>1295</v>
      </c>
      <c r="E363" s="61" t="s">
        <v>1295</v>
      </c>
      <c r="F363" s="60">
        <v>-999</v>
      </c>
      <c r="G363" s="61" t="s">
        <v>1295</v>
      </c>
      <c r="H363" s="62">
        <v>1991.741</v>
      </c>
      <c r="I363" s="60">
        <v>-7.7</v>
      </c>
      <c r="J363" s="62">
        <v>144.69999999999999</v>
      </c>
      <c r="K363" s="60">
        <v>2.1</v>
      </c>
      <c r="L363" s="60" t="s">
        <v>1296</v>
      </c>
      <c r="M363" s="60" t="s">
        <v>1149</v>
      </c>
      <c r="N363" s="60" t="s">
        <v>149</v>
      </c>
      <c r="O363" s="60" t="s">
        <v>1083</v>
      </c>
      <c r="P363" s="60" t="s">
        <v>1084</v>
      </c>
    </row>
    <row r="364" spans="1:16" x14ac:dyDescent="0.3">
      <c r="A364" s="60" t="s">
        <v>1078</v>
      </c>
      <c r="B364" s="60" t="s">
        <v>1079</v>
      </c>
      <c r="C364" s="60">
        <v>56756</v>
      </c>
      <c r="D364" s="61" t="s">
        <v>1297</v>
      </c>
      <c r="E364" s="61" t="s">
        <v>1297</v>
      </c>
      <c r="F364" s="60">
        <v>-999</v>
      </c>
      <c r="G364" s="61" t="s">
        <v>1297</v>
      </c>
      <c r="H364" s="62">
        <v>1991.8119999999999</v>
      </c>
      <c r="I364" s="60">
        <v>-8.1</v>
      </c>
      <c r="J364" s="62">
        <v>138.30000000000001</v>
      </c>
      <c r="K364" s="60">
        <v>1.9</v>
      </c>
      <c r="L364" s="60" t="s">
        <v>1298</v>
      </c>
      <c r="M364" s="60" t="s">
        <v>1199</v>
      </c>
      <c r="N364" s="60" t="s">
        <v>149</v>
      </c>
      <c r="O364" s="60" t="s">
        <v>1083</v>
      </c>
      <c r="P364" s="60" t="s">
        <v>1084</v>
      </c>
    </row>
    <row r="365" spans="1:16" x14ac:dyDescent="0.3">
      <c r="A365" s="60" t="s">
        <v>1078</v>
      </c>
      <c r="B365" s="60" t="s">
        <v>1079</v>
      </c>
      <c r="C365" s="60">
        <v>54954</v>
      </c>
      <c r="D365" s="61" t="s">
        <v>1299</v>
      </c>
      <c r="E365" s="61" t="s">
        <v>1299</v>
      </c>
      <c r="F365" s="60">
        <v>-999</v>
      </c>
      <c r="G365" s="61" t="s">
        <v>1299</v>
      </c>
      <c r="H365" s="62">
        <v>1991.9110000000001</v>
      </c>
      <c r="I365" s="60">
        <v>-7.7</v>
      </c>
      <c r="J365" s="62">
        <v>140.69999999999999</v>
      </c>
      <c r="K365" s="60">
        <v>1.8</v>
      </c>
      <c r="L365" s="60" t="s">
        <v>1284</v>
      </c>
      <c r="M365" s="60" t="s">
        <v>1186</v>
      </c>
      <c r="N365" s="60" t="s">
        <v>149</v>
      </c>
      <c r="O365" s="60" t="s">
        <v>1083</v>
      </c>
      <c r="P365" s="60" t="s">
        <v>1084</v>
      </c>
    </row>
    <row r="366" spans="1:16" x14ac:dyDescent="0.3">
      <c r="A366" s="60" t="s">
        <v>1078</v>
      </c>
      <c r="B366" s="60" t="s">
        <v>1079</v>
      </c>
      <c r="C366" s="60">
        <v>54955</v>
      </c>
      <c r="D366" s="61" t="s">
        <v>1300</v>
      </c>
      <c r="E366" s="61" t="s">
        <v>1300</v>
      </c>
      <c r="F366" s="60">
        <v>-999</v>
      </c>
      <c r="G366" s="61" t="s">
        <v>1300</v>
      </c>
      <c r="H366" s="62">
        <v>1992.1980000000001</v>
      </c>
      <c r="I366" s="60">
        <v>-7.8</v>
      </c>
      <c r="J366" s="62">
        <v>140</v>
      </c>
      <c r="K366" s="60">
        <v>1.8</v>
      </c>
      <c r="L366" s="60" t="s">
        <v>1301</v>
      </c>
      <c r="M366" s="60" t="s">
        <v>1186</v>
      </c>
      <c r="N366" s="60" t="s">
        <v>149</v>
      </c>
      <c r="O366" s="60" t="s">
        <v>1083</v>
      </c>
      <c r="P366" s="60" t="s">
        <v>1084</v>
      </c>
    </row>
    <row r="367" spans="1:16" x14ac:dyDescent="0.3">
      <c r="A367" s="60" t="s">
        <v>1078</v>
      </c>
      <c r="B367" s="60" t="s">
        <v>1079</v>
      </c>
      <c r="C367" s="60">
        <v>52867</v>
      </c>
      <c r="D367" s="61" t="s">
        <v>1302</v>
      </c>
      <c r="E367" s="61" t="s">
        <v>1302</v>
      </c>
      <c r="F367" s="60">
        <v>-999</v>
      </c>
      <c r="G367" s="61" t="s">
        <v>1302</v>
      </c>
      <c r="H367" s="62">
        <v>1992.4659999999999</v>
      </c>
      <c r="I367" s="60">
        <v>-7.9</v>
      </c>
      <c r="J367" s="62">
        <v>134.69999999999999</v>
      </c>
      <c r="K367" s="60">
        <v>2</v>
      </c>
      <c r="L367" s="60" t="s">
        <v>1303</v>
      </c>
      <c r="M367" s="60" t="s">
        <v>1082</v>
      </c>
      <c r="N367" s="60" t="s">
        <v>149</v>
      </c>
      <c r="O367" s="60" t="s">
        <v>1083</v>
      </c>
      <c r="P367" s="60" t="s">
        <v>1084</v>
      </c>
    </row>
    <row r="368" spans="1:16" x14ac:dyDescent="0.3">
      <c r="A368" s="60" t="s">
        <v>1078</v>
      </c>
      <c r="B368" s="60" t="s">
        <v>143</v>
      </c>
      <c r="C368" s="60">
        <v>8008</v>
      </c>
      <c r="D368" s="61" t="s">
        <v>1304</v>
      </c>
      <c r="E368" s="61" t="s">
        <v>1305</v>
      </c>
      <c r="F368" s="60">
        <v>16</v>
      </c>
      <c r="G368" s="61" t="s">
        <v>1306</v>
      </c>
      <c r="H368" s="62">
        <v>1993.2449999999999</v>
      </c>
      <c r="I368" s="60">
        <v>-20.5</v>
      </c>
      <c r="J368" s="62">
        <v>132.6</v>
      </c>
      <c r="K368" s="60">
        <v>3.5</v>
      </c>
      <c r="L368" s="60" t="s">
        <v>1307</v>
      </c>
      <c r="M368" s="60" t="s">
        <v>1219</v>
      </c>
      <c r="N368" s="60" t="s">
        <v>160</v>
      </c>
      <c r="O368" s="60" t="s">
        <v>150</v>
      </c>
      <c r="P368" s="60" t="s">
        <v>151</v>
      </c>
    </row>
    <row r="369" spans="1:16" x14ac:dyDescent="0.3">
      <c r="A369" s="60" t="s">
        <v>1078</v>
      </c>
      <c r="B369" s="60" t="s">
        <v>143</v>
      </c>
      <c r="C369" s="60">
        <v>8071</v>
      </c>
      <c r="D369" s="61" t="s">
        <v>1308</v>
      </c>
      <c r="E369" s="61" t="s">
        <v>1309</v>
      </c>
      <c r="F369" s="60">
        <v>8</v>
      </c>
      <c r="G369" s="61" t="s">
        <v>1310</v>
      </c>
      <c r="H369" s="62">
        <v>1993.3520000000001</v>
      </c>
      <c r="I369" s="60">
        <v>-25.1</v>
      </c>
      <c r="J369" s="62">
        <v>134.9</v>
      </c>
      <c r="K369" s="60">
        <v>3.7</v>
      </c>
      <c r="L369" s="60" t="s">
        <v>1311</v>
      </c>
      <c r="M369" s="60" t="s">
        <v>1253</v>
      </c>
      <c r="N369" s="60" t="s">
        <v>160</v>
      </c>
      <c r="O369" s="60" t="s">
        <v>150</v>
      </c>
      <c r="P369" s="60" t="s">
        <v>151</v>
      </c>
    </row>
    <row r="370" spans="1:16" x14ac:dyDescent="0.3">
      <c r="A370" s="60" t="s">
        <v>1078</v>
      </c>
      <c r="B370" s="60" t="s">
        <v>143</v>
      </c>
      <c r="C370" s="60">
        <v>8072</v>
      </c>
      <c r="D370" s="61" t="s">
        <v>1312</v>
      </c>
      <c r="E370" s="61" t="s">
        <v>1313</v>
      </c>
      <c r="F370" s="60">
        <v>22</v>
      </c>
      <c r="G370" s="61" t="s">
        <v>1314</v>
      </c>
      <c r="H370" s="62">
        <v>1993.5219999999999</v>
      </c>
      <c r="I370" s="60">
        <v>-22.4</v>
      </c>
      <c r="J370" s="62">
        <v>125.6</v>
      </c>
      <c r="K370" s="60">
        <v>3.1</v>
      </c>
      <c r="L370" s="60" t="s">
        <v>1315</v>
      </c>
      <c r="M370" s="60" t="s">
        <v>930</v>
      </c>
      <c r="N370" s="60" t="s">
        <v>160</v>
      </c>
      <c r="O370" s="60" t="s">
        <v>150</v>
      </c>
      <c r="P370" s="60" t="s">
        <v>151</v>
      </c>
    </row>
    <row r="371" spans="1:16" x14ac:dyDescent="0.3">
      <c r="A371" s="60" t="s">
        <v>1078</v>
      </c>
      <c r="B371" s="60" t="s">
        <v>143</v>
      </c>
      <c r="C371" s="60">
        <v>8073</v>
      </c>
      <c r="D371" s="61" t="s">
        <v>1316</v>
      </c>
      <c r="E371" s="61" t="s">
        <v>1317</v>
      </c>
      <c r="F371" s="60">
        <v>13</v>
      </c>
      <c r="G371" s="61" t="s">
        <v>1318</v>
      </c>
      <c r="H371" s="62">
        <v>1993.585</v>
      </c>
      <c r="I371" s="60">
        <v>-21.2</v>
      </c>
      <c r="J371" s="62">
        <v>129.1</v>
      </c>
      <c r="K371" s="60">
        <v>3.2</v>
      </c>
      <c r="L371" s="60" t="s">
        <v>1319</v>
      </c>
      <c r="M371" s="60" t="s">
        <v>1214</v>
      </c>
      <c r="N371" s="60" t="s">
        <v>160</v>
      </c>
      <c r="O371" s="60" t="s">
        <v>150</v>
      </c>
      <c r="P371" s="60" t="s">
        <v>151</v>
      </c>
    </row>
    <row r="372" spans="1:16" x14ac:dyDescent="0.3">
      <c r="A372" s="60" t="s">
        <v>1078</v>
      </c>
      <c r="B372" s="60" t="s">
        <v>143</v>
      </c>
      <c r="C372" s="60">
        <v>8074</v>
      </c>
      <c r="D372" s="61" t="s">
        <v>1320</v>
      </c>
      <c r="E372" s="61" t="s">
        <v>1321</v>
      </c>
      <c r="F372" s="60">
        <v>9</v>
      </c>
      <c r="G372" s="61" t="s">
        <v>1322</v>
      </c>
      <c r="H372" s="62">
        <v>1993.7139999999999</v>
      </c>
      <c r="I372" s="60">
        <v>-23.7</v>
      </c>
      <c r="J372" s="62">
        <v>133.5</v>
      </c>
      <c r="K372" s="60">
        <v>3.5</v>
      </c>
      <c r="L372" s="60" t="s">
        <v>1323</v>
      </c>
      <c r="M372" s="60" t="s">
        <v>1219</v>
      </c>
      <c r="N372" s="60" t="s">
        <v>160</v>
      </c>
      <c r="O372" s="60" t="s">
        <v>150</v>
      </c>
      <c r="P372" s="60" t="s">
        <v>151</v>
      </c>
    </row>
    <row r="373" spans="1:16" x14ac:dyDescent="0.3">
      <c r="A373" s="60" t="s">
        <v>1078</v>
      </c>
      <c r="B373" s="60" t="s">
        <v>143</v>
      </c>
      <c r="C373" s="60">
        <v>8149</v>
      </c>
      <c r="D373" s="61" t="s">
        <v>1324</v>
      </c>
      <c r="E373" s="61" t="s">
        <v>1325</v>
      </c>
      <c r="F373" s="60">
        <v>15</v>
      </c>
      <c r="G373" s="61" t="s">
        <v>1326</v>
      </c>
      <c r="H373" s="62">
        <v>1994.0509999999999</v>
      </c>
      <c r="I373" s="60">
        <v>-19.100000000000001</v>
      </c>
      <c r="J373" s="62">
        <v>118.9</v>
      </c>
      <c r="K373" s="60">
        <v>4.8</v>
      </c>
      <c r="L373" s="60" t="s">
        <v>1327</v>
      </c>
      <c r="M373" s="60" t="s">
        <v>187</v>
      </c>
      <c r="N373" s="60" t="s">
        <v>149</v>
      </c>
      <c r="O373" s="60" t="s">
        <v>150</v>
      </c>
      <c r="P373" s="60" t="s">
        <v>151</v>
      </c>
    </row>
    <row r="374" spans="1:16" x14ac:dyDescent="0.3">
      <c r="A374" s="60" t="s">
        <v>1078</v>
      </c>
      <c r="B374" s="60" t="s">
        <v>143</v>
      </c>
      <c r="C374" s="60">
        <v>8150</v>
      </c>
      <c r="D374" s="61" t="s">
        <v>1328</v>
      </c>
      <c r="E374" s="61" t="s">
        <v>1329</v>
      </c>
      <c r="F374" s="60">
        <v>14</v>
      </c>
      <c r="G374" s="61" t="s">
        <v>1330</v>
      </c>
      <c r="H374" s="62">
        <v>1994.133</v>
      </c>
      <c r="I374" s="60">
        <v>-20.7</v>
      </c>
      <c r="J374" s="62">
        <v>132.5</v>
      </c>
      <c r="K374" s="60">
        <v>4.9000000000000004</v>
      </c>
      <c r="L374" s="60" t="s">
        <v>1331</v>
      </c>
      <c r="M374" s="60" t="s">
        <v>182</v>
      </c>
      <c r="N374" s="60" t="s">
        <v>160</v>
      </c>
      <c r="O374" s="60" t="s">
        <v>150</v>
      </c>
      <c r="P374" s="60" t="s">
        <v>151</v>
      </c>
    </row>
    <row r="375" spans="1:16" x14ac:dyDescent="0.3">
      <c r="A375" s="60" t="s">
        <v>1078</v>
      </c>
      <c r="B375" s="60" t="s">
        <v>143</v>
      </c>
      <c r="C375" s="60">
        <v>8151</v>
      </c>
      <c r="D375" s="61" t="s">
        <v>1332</v>
      </c>
      <c r="E375" s="61" t="s">
        <v>1333</v>
      </c>
      <c r="F375" s="60">
        <v>13</v>
      </c>
      <c r="G375" s="61" t="s">
        <v>1334</v>
      </c>
      <c r="H375" s="62">
        <v>1994.2529999999999</v>
      </c>
      <c r="I375" s="60">
        <v>-24.1</v>
      </c>
      <c r="J375" s="62">
        <v>127.1</v>
      </c>
      <c r="K375" s="60">
        <v>3.9</v>
      </c>
      <c r="L375" s="60" t="s">
        <v>1335</v>
      </c>
      <c r="M375" s="60" t="s">
        <v>170</v>
      </c>
      <c r="N375" s="60" t="s">
        <v>160</v>
      </c>
      <c r="O375" s="60" t="s">
        <v>150</v>
      </c>
      <c r="P375" s="60" t="s">
        <v>151</v>
      </c>
    </row>
    <row r="376" spans="1:16" x14ac:dyDescent="0.3">
      <c r="A376" s="60" t="s">
        <v>1078</v>
      </c>
      <c r="B376" s="60" t="s">
        <v>143</v>
      </c>
      <c r="C376" s="60">
        <v>8152</v>
      </c>
      <c r="D376" s="61" t="s">
        <v>1336</v>
      </c>
      <c r="E376" s="61" t="s">
        <v>1337</v>
      </c>
      <c r="F376" s="60">
        <v>6</v>
      </c>
      <c r="G376" s="61" t="s">
        <v>1338</v>
      </c>
      <c r="H376" s="62">
        <v>1994.432</v>
      </c>
      <c r="I376" s="60">
        <v>-22.8</v>
      </c>
      <c r="J376" s="62">
        <v>131.5</v>
      </c>
      <c r="K376" s="60">
        <v>3.7</v>
      </c>
      <c r="L376" s="60" t="s">
        <v>1339</v>
      </c>
      <c r="M376" s="60" t="s">
        <v>1253</v>
      </c>
      <c r="N376" s="60" t="s">
        <v>149</v>
      </c>
      <c r="O376" s="60" t="s">
        <v>150</v>
      </c>
      <c r="P376" s="60" t="s">
        <v>151</v>
      </c>
    </row>
    <row r="377" spans="1:16" x14ac:dyDescent="0.3">
      <c r="A377" s="60" t="s">
        <v>1078</v>
      </c>
      <c r="B377" s="60" t="s">
        <v>143</v>
      </c>
      <c r="C377" s="60">
        <v>8153</v>
      </c>
      <c r="D377" s="61" t="s">
        <v>1340</v>
      </c>
      <c r="E377" s="61" t="s">
        <v>1341</v>
      </c>
      <c r="F377" s="60">
        <v>17</v>
      </c>
      <c r="G377" s="61" t="s">
        <v>1342</v>
      </c>
      <c r="H377" s="62">
        <v>1994.5360000000001</v>
      </c>
      <c r="I377" s="60">
        <v>-24.2</v>
      </c>
      <c r="J377" s="62">
        <v>125.6</v>
      </c>
      <c r="K377" s="60">
        <v>3.9</v>
      </c>
      <c r="L377" s="60" t="s">
        <v>1343</v>
      </c>
      <c r="M377" s="60" t="s">
        <v>170</v>
      </c>
      <c r="N377" s="60" t="s">
        <v>160</v>
      </c>
      <c r="O377" s="60" t="s">
        <v>150</v>
      </c>
      <c r="P377" s="60" t="s">
        <v>151</v>
      </c>
    </row>
    <row r="378" spans="1:16" x14ac:dyDescent="0.3">
      <c r="A378" s="60" t="s">
        <v>1078</v>
      </c>
      <c r="B378" s="60" t="s">
        <v>143</v>
      </c>
      <c r="C378" s="60">
        <v>8154</v>
      </c>
      <c r="D378" s="61" t="s">
        <v>1344</v>
      </c>
      <c r="E378" s="61" t="s">
        <v>1345</v>
      </c>
      <c r="F378" s="60">
        <v>20</v>
      </c>
      <c r="G378" s="61" t="s">
        <v>1346</v>
      </c>
      <c r="H378" s="62">
        <v>1994.662</v>
      </c>
      <c r="I378" s="60">
        <v>-24.4</v>
      </c>
      <c r="J378" s="62">
        <v>121.3</v>
      </c>
      <c r="K378" s="60">
        <v>3.6</v>
      </c>
      <c r="L378" s="60" t="s">
        <v>1347</v>
      </c>
      <c r="M378" s="60" t="s">
        <v>1224</v>
      </c>
      <c r="N378" s="60" t="s">
        <v>160</v>
      </c>
      <c r="O378" s="60" t="s">
        <v>150</v>
      </c>
      <c r="P378" s="60" t="s">
        <v>151</v>
      </c>
    </row>
    <row r="379" spans="1:16" x14ac:dyDescent="0.3">
      <c r="A379" s="60" t="s">
        <v>1078</v>
      </c>
      <c r="B379" s="60" t="s">
        <v>143</v>
      </c>
      <c r="C379" s="60">
        <v>8155</v>
      </c>
      <c r="D379" s="61" t="s">
        <v>1348</v>
      </c>
      <c r="E379" s="61" t="s">
        <v>1349</v>
      </c>
      <c r="F379" s="60">
        <v>40</v>
      </c>
      <c r="G379" s="61" t="s">
        <v>1350</v>
      </c>
      <c r="H379" s="62">
        <v>1994.8209999999999</v>
      </c>
      <c r="I379" s="60">
        <v>-15.6</v>
      </c>
      <c r="J379" s="62">
        <v>128.5</v>
      </c>
      <c r="K379" s="60">
        <v>6.3</v>
      </c>
      <c r="L379" s="60" t="s">
        <v>1351</v>
      </c>
      <c r="M379" s="60" t="s">
        <v>474</v>
      </c>
      <c r="N379" s="60" t="s">
        <v>160</v>
      </c>
      <c r="O379" s="60" t="s">
        <v>150</v>
      </c>
      <c r="P379" s="60" t="s">
        <v>151</v>
      </c>
    </row>
    <row r="380" spans="1:16" x14ac:dyDescent="0.3">
      <c r="A380" s="60" t="s">
        <v>1078</v>
      </c>
      <c r="B380" s="60" t="s">
        <v>143</v>
      </c>
      <c r="C380" s="60">
        <v>8156</v>
      </c>
      <c r="D380" s="61" t="s">
        <v>1352</v>
      </c>
      <c r="E380" s="61" t="s">
        <v>1353</v>
      </c>
      <c r="F380" s="60">
        <v>12</v>
      </c>
      <c r="G380" s="61" t="s">
        <v>1354</v>
      </c>
      <c r="H380" s="62">
        <v>1994.895</v>
      </c>
      <c r="I380" s="60">
        <v>-25.7</v>
      </c>
      <c r="J380" s="62">
        <v>124.7</v>
      </c>
      <c r="K380" s="60">
        <v>3.9</v>
      </c>
      <c r="L380" s="60" t="s">
        <v>1355</v>
      </c>
      <c r="M380" s="60" t="s">
        <v>170</v>
      </c>
      <c r="N380" s="60" t="s">
        <v>149</v>
      </c>
      <c r="O380" s="60" t="s">
        <v>150</v>
      </c>
      <c r="P380" s="60" t="s">
        <v>151</v>
      </c>
    </row>
    <row r="381" spans="1:16" x14ac:dyDescent="0.3">
      <c r="A381" s="60" t="s">
        <v>1078</v>
      </c>
      <c r="B381" s="60" t="s">
        <v>143</v>
      </c>
      <c r="C381" s="60">
        <v>8157</v>
      </c>
      <c r="D381" s="61" t="s">
        <v>1356</v>
      </c>
      <c r="E381" s="61" t="s">
        <v>1357</v>
      </c>
      <c r="F381" s="60">
        <v>13</v>
      </c>
      <c r="G381" s="61" t="s">
        <v>1358</v>
      </c>
      <c r="H381" s="62">
        <v>1994.982</v>
      </c>
      <c r="I381" s="60">
        <v>-23.7</v>
      </c>
      <c r="J381" s="62">
        <v>128.4</v>
      </c>
      <c r="K381" s="60">
        <v>3.6</v>
      </c>
      <c r="L381" s="60" t="s">
        <v>1351</v>
      </c>
      <c r="M381" s="60" t="s">
        <v>1224</v>
      </c>
      <c r="N381" s="60" t="s">
        <v>160</v>
      </c>
      <c r="O381" s="60" t="s">
        <v>150</v>
      </c>
      <c r="P381" s="60" t="s">
        <v>151</v>
      </c>
    </row>
    <row r="382" spans="1:16" x14ac:dyDescent="0.3">
      <c r="A382" s="60" t="s">
        <v>1078</v>
      </c>
      <c r="B382" s="60" t="s">
        <v>143</v>
      </c>
      <c r="C382" s="60">
        <v>8158</v>
      </c>
      <c r="D382" s="61" t="s">
        <v>1359</v>
      </c>
      <c r="E382" s="61" t="s">
        <v>1360</v>
      </c>
      <c r="F382" s="60">
        <v>13</v>
      </c>
      <c r="G382" s="61" t="s">
        <v>1361</v>
      </c>
      <c r="H382" s="62">
        <v>1995.067</v>
      </c>
      <c r="I382" s="60">
        <v>-24.1</v>
      </c>
      <c r="J382" s="62">
        <v>127.4</v>
      </c>
      <c r="K382" s="60">
        <v>3.4</v>
      </c>
      <c r="L382" s="60" t="s">
        <v>1362</v>
      </c>
      <c r="M382" s="60" t="s">
        <v>1363</v>
      </c>
      <c r="N382" s="60" t="s">
        <v>149</v>
      </c>
      <c r="O382" s="60" t="s">
        <v>150</v>
      </c>
      <c r="P382" s="60" t="s">
        <v>151</v>
      </c>
    </row>
    <row r="383" spans="1:16" x14ac:dyDescent="0.3">
      <c r="A383" s="60" t="s">
        <v>1078</v>
      </c>
      <c r="B383" s="60" t="s">
        <v>143</v>
      </c>
      <c r="C383" s="60">
        <v>8312</v>
      </c>
      <c r="D383" s="61" t="s">
        <v>1364</v>
      </c>
      <c r="E383" s="61" t="s">
        <v>1365</v>
      </c>
      <c r="F383" s="60">
        <v>9</v>
      </c>
      <c r="G383" s="61" t="s">
        <v>1366</v>
      </c>
      <c r="H383" s="62">
        <v>1995.171</v>
      </c>
      <c r="I383" s="60">
        <v>-24.4</v>
      </c>
      <c r="J383" s="62">
        <v>115.7</v>
      </c>
      <c r="K383" s="60">
        <v>3.5</v>
      </c>
      <c r="L383" s="60" t="s">
        <v>1367</v>
      </c>
      <c r="M383" s="60" t="s">
        <v>1219</v>
      </c>
      <c r="N383" s="60" t="s">
        <v>149</v>
      </c>
      <c r="O383" s="60" t="s">
        <v>150</v>
      </c>
      <c r="P383" s="60" t="s">
        <v>151</v>
      </c>
    </row>
    <row r="384" spans="1:16" x14ac:dyDescent="0.3">
      <c r="A384" s="60" t="s">
        <v>1078</v>
      </c>
      <c r="B384" s="60" t="s">
        <v>143</v>
      </c>
      <c r="C384" s="60">
        <v>8321</v>
      </c>
      <c r="D384" s="61" t="s">
        <v>1368</v>
      </c>
      <c r="E384" s="61" t="s">
        <v>1369</v>
      </c>
      <c r="F384" s="60">
        <v>21</v>
      </c>
      <c r="G384" s="61" t="s">
        <v>1370</v>
      </c>
      <c r="H384" s="62">
        <v>1995.2639999999999</v>
      </c>
      <c r="I384" s="60">
        <v>-21.5</v>
      </c>
      <c r="J384" s="62">
        <v>118.1</v>
      </c>
      <c r="K384" s="60">
        <v>3.6</v>
      </c>
      <c r="L384" s="60" t="s">
        <v>1371</v>
      </c>
      <c r="M384" s="60" t="s">
        <v>1224</v>
      </c>
      <c r="N384" s="60" t="s">
        <v>160</v>
      </c>
      <c r="O384" s="60" t="s">
        <v>150</v>
      </c>
      <c r="P384" s="60" t="s">
        <v>151</v>
      </c>
    </row>
    <row r="385" spans="1:16" x14ac:dyDescent="0.3">
      <c r="A385" s="60" t="s">
        <v>1078</v>
      </c>
      <c r="B385" s="60" t="s">
        <v>143</v>
      </c>
      <c r="C385" s="60">
        <v>8322</v>
      </c>
      <c r="D385" s="61" t="s">
        <v>1372</v>
      </c>
      <c r="E385" s="61" t="s">
        <v>1373</v>
      </c>
      <c r="F385" s="60">
        <v>17</v>
      </c>
      <c r="G385" s="61" t="s">
        <v>1374</v>
      </c>
      <c r="H385" s="62">
        <v>1995.3520000000001</v>
      </c>
      <c r="I385" s="60">
        <v>-22.1</v>
      </c>
      <c r="J385" s="62">
        <v>113.7</v>
      </c>
      <c r="K385" s="60">
        <v>3.5</v>
      </c>
      <c r="L385" s="60" t="s">
        <v>1375</v>
      </c>
      <c r="M385" s="60" t="s">
        <v>1219</v>
      </c>
      <c r="N385" s="60" t="s">
        <v>160</v>
      </c>
      <c r="O385" s="60" t="s">
        <v>150</v>
      </c>
      <c r="P385" s="60" t="s">
        <v>151</v>
      </c>
    </row>
    <row r="386" spans="1:16" x14ac:dyDescent="0.3">
      <c r="A386" s="60" t="s">
        <v>1078</v>
      </c>
      <c r="B386" s="60" t="s">
        <v>1079</v>
      </c>
      <c r="C386" s="60">
        <v>59296</v>
      </c>
      <c r="D386" s="61" t="s">
        <v>1376</v>
      </c>
      <c r="E386" s="61" t="s">
        <v>1377</v>
      </c>
      <c r="F386" s="60">
        <v>12</v>
      </c>
      <c r="G386" s="61" t="s">
        <v>1378</v>
      </c>
      <c r="H386" s="62">
        <v>1995.4670000000001</v>
      </c>
      <c r="I386" s="60">
        <v>-23.6</v>
      </c>
      <c r="J386" s="62">
        <v>119.3</v>
      </c>
      <c r="K386" s="60">
        <v>1.9</v>
      </c>
      <c r="L386" s="60" t="s">
        <v>1379</v>
      </c>
      <c r="M386" s="60" t="s">
        <v>1199</v>
      </c>
      <c r="N386" s="60" t="s">
        <v>149</v>
      </c>
      <c r="O386" s="60" t="s">
        <v>1380</v>
      </c>
      <c r="P386" s="60" t="s">
        <v>151</v>
      </c>
    </row>
    <row r="387" spans="1:16" x14ac:dyDescent="0.3">
      <c r="A387" s="60" t="s">
        <v>1078</v>
      </c>
      <c r="B387" s="60" t="s">
        <v>1079</v>
      </c>
      <c r="C387" s="60">
        <v>9102</v>
      </c>
      <c r="D387" s="61" t="s">
        <v>1376</v>
      </c>
      <c r="E387" s="61" t="s">
        <v>1377</v>
      </c>
      <c r="F387" s="60">
        <v>12</v>
      </c>
      <c r="G387" s="61" t="s">
        <v>1378</v>
      </c>
      <c r="H387" s="62">
        <v>1995.4670000000001</v>
      </c>
      <c r="I387" s="60">
        <v>-23.5</v>
      </c>
      <c r="J387" s="62">
        <v>107.3</v>
      </c>
      <c r="K387" s="60">
        <v>4.2</v>
      </c>
      <c r="L387" s="60" t="s">
        <v>1381</v>
      </c>
      <c r="M387" s="60" t="s">
        <v>211</v>
      </c>
      <c r="N387" s="60" t="s">
        <v>1382</v>
      </c>
      <c r="O387" s="60" t="s">
        <v>1380</v>
      </c>
      <c r="P387" s="60" t="s">
        <v>151</v>
      </c>
    </row>
    <row r="388" spans="1:16" x14ac:dyDescent="0.3">
      <c r="A388" s="60" t="s">
        <v>1078</v>
      </c>
      <c r="B388" s="60" t="s">
        <v>1079</v>
      </c>
      <c r="C388" s="60">
        <v>60930</v>
      </c>
      <c r="D388" s="61" t="s">
        <v>1383</v>
      </c>
      <c r="E388" s="61" t="s">
        <v>1384</v>
      </c>
      <c r="F388" s="60">
        <v>19</v>
      </c>
      <c r="G388" s="61" t="s">
        <v>1385</v>
      </c>
      <c r="H388" s="62">
        <v>1995.53</v>
      </c>
      <c r="I388" s="60">
        <v>-25</v>
      </c>
      <c r="J388" s="62">
        <v>113.2</v>
      </c>
      <c r="K388" s="60">
        <v>2.1</v>
      </c>
      <c r="L388" s="60" t="s">
        <v>1386</v>
      </c>
      <c r="M388" s="60" t="s">
        <v>1149</v>
      </c>
      <c r="N388" s="60" t="s">
        <v>149</v>
      </c>
      <c r="O388" s="60" t="s">
        <v>1380</v>
      </c>
      <c r="P388" s="60" t="s">
        <v>151</v>
      </c>
    </row>
    <row r="389" spans="1:16" x14ac:dyDescent="0.3">
      <c r="A389" s="60" t="s">
        <v>1078</v>
      </c>
      <c r="B389" s="60" t="s">
        <v>1079</v>
      </c>
      <c r="C389" s="60">
        <v>9133</v>
      </c>
      <c r="D389" s="61" t="s">
        <v>1383</v>
      </c>
      <c r="E389" s="61" t="s">
        <v>1384</v>
      </c>
      <c r="F389" s="60">
        <v>19</v>
      </c>
      <c r="G389" s="61" t="s">
        <v>1385</v>
      </c>
      <c r="H389" s="62">
        <v>1995.53</v>
      </c>
      <c r="I389" s="60">
        <v>-25.1</v>
      </c>
      <c r="J389" s="62">
        <v>111.7</v>
      </c>
      <c r="K389" s="60">
        <v>4.3</v>
      </c>
      <c r="L389" s="60" t="s">
        <v>1387</v>
      </c>
      <c r="M389" s="60" t="s">
        <v>230</v>
      </c>
      <c r="N389" s="60" t="s">
        <v>1382</v>
      </c>
      <c r="O389" s="60" t="s">
        <v>1380</v>
      </c>
      <c r="P389" s="60" t="s">
        <v>151</v>
      </c>
    </row>
    <row r="390" spans="1:16" x14ac:dyDescent="0.3">
      <c r="A390" s="60" t="s">
        <v>1078</v>
      </c>
      <c r="B390" s="60" t="s">
        <v>1079</v>
      </c>
      <c r="C390" s="60">
        <v>59816</v>
      </c>
      <c r="D390" s="61" t="s">
        <v>1388</v>
      </c>
      <c r="E390" s="61" t="s">
        <v>1389</v>
      </c>
      <c r="F390" s="60">
        <v>13</v>
      </c>
      <c r="G390" s="61" t="s">
        <v>1390</v>
      </c>
      <c r="H390" s="62">
        <v>1995.664</v>
      </c>
      <c r="I390" s="60">
        <v>-23.2</v>
      </c>
      <c r="J390" s="62">
        <v>118.7</v>
      </c>
      <c r="K390" s="60">
        <v>2.4</v>
      </c>
      <c r="L390" s="60" t="s">
        <v>1327</v>
      </c>
      <c r="M390" s="60" t="s">
        <v>1391</v>
      </c>
      <c r="N390" s="60" t="s">
        <v>149</v>
      </c>
      <c r="O390" s="60" t="s">
        <v>1380</v>
      </c>
      <c r="P390" s="60" t="s">
        <v>151</v>
      </c>
    </row>
    <row r="391" spans="1:16" x14ac:dyDescent="0.3">
      <c r="A391" s="60" t="s">
        <v>1078</v>
      </c>
      <c r="B391" s="60" t="s">
        <v>1079</v>
      </c>
      <c r="C391" s="60">
        <v>9079</v>
      </c>
      <c r="D391" s="61" t="s">
        <v>1388</v>
      </c>
      <c r="E391" s="61" t="s">
        <v>1389</v>
      </c>
      <c r="F391" s="60">
        <v>13</v>
      </c>
      <c r="G391" s="61" t="s">
        <v>1390</v>
      </c>
      <c r="H391" s="62">
        <v>1995.664</v>
      </c>
      <c r="I391" s="60">
        <v>-23.3</v>
      </c>
      <c r="J391" s="62">
        <v>113.7</v>
      </c>
      <c r="K391" s="60">
        <v>4</v>
      </c>
      <c r="L391" s="60" t="s">
        <v>1392</v>
      </c>
      <c r="M391" s="60" t="s">
        <v>1039</v>
      </c>
      <c r="N391" s="60" t="s">
        <v>1382</v>
      </c>
      <c r="O391" s="60" t="s">
        <v>1380</v>
      </c>
      <c r="P391" s="60" t="s">
        <v>151</v>
      </c>
    </row>
    <row r="392" spans="1:16" x14ac:dyDescent="0.3">
      <c r="A392" s="60" t="s">
        <v>1078</v>
      </c>
      <c r="B392" s="60" t="s">
        <v>1079</v>
      </c>
      <c r="C392" s="60">
        <v>9080</v>
      </c>
      <c r="D392" s="61" t="s">
        <v>1393</v>
      </c>
      <c r="E392" s="61" t="s">
        <v>1394</v>
      </c>
      <c r="F392" s="60">
        <v>9</v>
      </c>
      <c r="G392" s="61" t="s">
        <v>1395</v>
      </c>
      <c r="H392" s="62">
        <v>1995.7080000000001</v>
      </c>
      <c r="I392" s="60">
        <v>-24.4</v>
      </c>
      <c r="J392" s="62">
        <v>118</v>
      </c>
      <c r="K392" s="60">
        <v>4.3</v>
      </c>
      <c r="L392" s="60" t="s">
        <v>1371</v>
      </c>
      <c r="M392" s="60" t="s">
        <v>230</v>
      </c>
      <c r="N392" s="60" t="s">
        <v>1382</v>
      </c>
      <c r="O392" s="60" t="s">
        <v>1380</v>
      </c>
      <c r="P392" s="60" t="s">
        <v>151</v>
      </c>
    </row>
    <row r="393" spans="1:16" x14ac:dyDescent="0.3">
      <c r="A393" s="60" t="s">
        <v>1078</v>
      </c>
      <c r="B393" s="60" t="s">
        <v>1079</v>
      </c>
      <c r="C393" s="60">
        <v>60931</v>
      </c>
      <c r="D393" s="61" t="s">
        <v>1396</v>
      </c>
      <c r="E393" s="61" t="s">
        <v>1397</v>
      </c>
      <c r="F393" s="60">
        <v>13</v>
      </c>
      <c r="G393" s="61" t="s">
        <v>1398</v>
      </c>
      <c r="H393" s="62">
        <v>1995.752</v>
      </c>
      <c r="I393" s="60">
        <v>-22.4</v>
      </c>
      <c r="J393" s="62">
        <v>122.5</v>
      </c>
      <c r="K393" s="60">
        <v>2</v>
      </c>
      <c r="L393" s="60" t="s">
        <v>1399</v>
      </c>
      <c r="M393" s="60" t="s">
        <v>1082</v>
      </c>
      <c r="N393" s="60" t="s">
        <v>149</v>
      </c>
      <c r="O393" s="60" t="s">
        <v>1380</v>
      </c>
      <c r="P393" s="60" t="s">
        <v>151</v>
      </c>
    </row>
    <row r="394" spans="1:16" x14ac:dyDescent="0.3">
      <c r="A394" s="60" t="s">
        <v>1078</v>
      </c>
      <c r="B394" s="60" t="s">
        <v>1079</v>
      </c>
      <c r="C394" s="60">
        <v>9101</v>
      </c>
      <c r="D394" s="61" t="s">
        <v>1396</v>
      </c>
      <c r="E394" s="61" t="s">
        <v>1397</v>
      </c>
      <c r="F394" s="60">
        <v>13</v>
      </c>
      <c r="G394" s="61" t="s">
        <v>1398</v>
      </c>
      <c r="H394" s="62">
        <v>1995.752</v>
      </c>
      <c r="I394" s="60">
        <v>-22.7</v>
      </c>
      <c r="J394" s="62">
        <v>116.8</v>
      </c>
      <c r="K394" s="60">
        <v>4.0999999999999996</v>
      </c>
      <c r="L394" s="60" t="s">
        <v>1400</v>
      </c>
      <c r="M394" s="60" t="s">
        <v>951</v>
      </c>
      <c r="N394" s="60" t="s">
        <v>1382</v>
      </c>
      <c r="O394" s="60" t="s">
        <v>1380</v>
      </c>
      <c r="P394" s="60" t="s">
        <v>151</v>
      </c>
    </row>
    <row r="395" spans="1:16" x14ac:dyDescent="0.3">
      <c r="A395" s="60" t="s">
        <v>1078</v>
      </c>
      <c r="B395" s="60" t="s">
        <v>1079</v>
      </c>
      <c r="C395" s="60">
        <v>9175</v>
      </c>
      <c r="D395" s="61" t="s">
        <v>1401</v>
      </c>
      <c r="E395" s="61" t="s">
        <v>1402</v>
      </c>
      <c r="F395" s="60">
        <v>26</v>
      </c>
      <c r="G395" s="61" t="s">
        <v>1403</v>
      </c>
      <c r="H395" s="62">
        <v>1995.9110000000001</v>
      </c>
      <c r="I395" s="60">
        <v>-19.3</v>
      </c>
      <c r="J395" s="62">
        <v>108.5</v>
      </c>
      <c r="K395" s="60">
        <v>4.0999999999999996</v>
      </c>
      <c r="L395" s="60" t="s">
        <v>1404</v>
      </c>
      <c r="M395" s="60" t="s">
        <v>951</v>
      </c>
      <c r="N395" s="60" t="s">
        <v>1382</v>
      </c>
      <c r="O395" s="60" t="s">
        <v>1380</v>
      </c>
      <c r="P395" s="60" t="s">
        <v>151</v>
      </c>
    </row>
    <row r="396" spans="1:16" x14ac:dyDescent="0.3">
      <c r="A396" s="60" t="s">
        <v>1078</v>
      </c>
      <c r="B396" s="60" t="s">
        <v>1079</v>
      </c>
      <c r="C396" s="60">
        <v>59297</v>
      </c>
      <c r="D396" s="61" t="s">
        <v>1401</v>
      </c>
      <c r="E396" s="61" t="s">
        <v>1402</v>
      </c>
      <c r="F396" s="60">
        <v>26</v>
      </c>
      <c r="G396" s="61" t="s">
        <v>1403</v>
      </c>
      <c r="H396" s="62">
        <v>1995.9110000000001</v>
      </c>
      <c r="I396" s="60">
        <v>-19.3</v>
      </c>
      <c r="J396" s="62">
        <v>116</v>
      </c>
      <c r="K396" s="60">
        <v>1.9</v>
      </c>
      <c r="L396" s="60" t="s">
        <v>1405</v>
      </c>
      <c r="M396" s="60" t="s">
        <v>1199</v>
      </c>
      <c r="N396" s="60" t="s">
        <v>149</v>
      </c>
      <c r="O396" s="60" t="s">
        <v>1380</v>
      </c>
      <c r="P396" s="60" t="s">
        <v>151</v>
      </c>
    </row>
    <row r="397" spans="1:16" x14ac:dyDescent="0.3">
      <c r="A397" s="60" t="s">
        <v>1078</v>
      </c>
      <c r="B397" s="60" t="s">
        <v>1079</v>
      </c>
      <c r="C397" s="60">
        <v>60932</v>
      </c>
      <c r="D397" s="61" t="s">
        <v>1406</v>
      </c>
      <c r="E397" s="61" t="s">
        <v>1407</v>
      </c>
      <c r="F397" s="60">
        <v>18</v>
      </c>
      <c r="G397" s="61" t="s">
        <v>1408</v>
      </c>
      <c r="H397" s="62">
        <v>1995.9880000000001</v>
      </c>
      <c r="I397" s="60">
        <v>-21</v>
      </c>
      <c r="J397" s="62">
        <v>108.8</v>
      </c>
      <c r="K397" s="60">
        <v>2</v>
      </c>
      <c r="L397" s="60" t="s">
        <v>1409</v>
      </c>
      <c r="M397" s="60" t="s">
        <v>1082</v>
      </c>
      <c r="N397" s="60" t="s">
        <v>149</v>
      </c>
      <c r="O397" s="60" t="s">
        <v>1380</v>
      </c>
      <c r="P397" s="60" t="s">
        <v>151</v>
      </c>
    </row>
    <row r="398" spans="1:16" x14ac:dyDescent="0.3">
      <c r="A398" s="60" t="s">
        <v>1078</v>
      </c>
      <c r="B398" s="60" t="s">
        <v>1079</v>
      </c>
      <c r="C398" s="60">
        <v>9134</v>
      </c>
      <c r="D398" s="61" t="s">
        <v>1406</v>
      </c>
      <c r="E398" s="61" t="s">
        <v>1407</v>
      </c>
      <c r="F398" s="60">
        <v>18</v>
      </c>
      <c r="G398" s="61" t="s">
        <v>1408</v>
      </c>
      <c r="H398" s="62">
        <v>1995.9880000000001</v>
      </c>
      <c r="I398" s="60">
        <v>-21</v>
      </c>
      <c r="J398" s="62">
        <v>107.1</v>
      </c>
      <c r="K398" s="60">
        <v>4.0999999999999996</v>
      </c>
      <c r="L398" s="60" t="s">
        <v>1410</v>
      </c>
      <c r="M398" s="60" t="s">
        <v>951</v>
      </c>
      <c r="N398" s="60" t="s">
        <v>1382</v>
      </c>
      <c r="O398" s="60" t="s">
        <v>1380</v>
      </c>
      <c r="P398" s="60" t="s">
        <v>151</v>
      </c>
    </row>
    <row r="399" spans="1:16" x14ac:dyDescent="0.3">
      <c r="A399" s="60" t="s">
        <v>1078</v>
      </c>
      <c r="B399" s="60" t="s">
        <v>1079</v>
      </c>
      <c r="C399" s="60">
        <v>9155</v>
      </c>
      <c r="D399" s="61" t="s">
        <v>1411</v>
      </c>
      <c r="E399" s="61" t="s">
        <v>1412</v>
      </c>
      <c r="F399" s="60">
        <v>9</v>
      </c>
      <c r="G399" s="61" t="s">
        <v>1413</v>
      </c>
      <c r="H399" s="62">
        <v>1996.0340000000001</v>
      </c>
      <c r="I399" s="60">
        <v>-22</v>
      </c>
      <c r="J399" s="62">
        <v>110.9</v>
      </c>
      <c r="K399" s="60">
        <v>3.9</v>
      </c>
      <c r="L399" s="60" t="s">
        <v>1414</v>
      </c>
      <c r="M399" s="60" t="s">
        <v>170</v>
      </c>
      <c r="N399" s="60" t="s">
        <v>1382</v>
      </c>
      <c r="O399" s="60" t="s">
        <v>1380</v>
      </c>
      <c r="P399" s="60" t="s">
        <v>151</v>
      </c>
    </row>
    <row r="400" spans="1:16" x14ac:dyDescent="0.3">
      <c r="A400" s="60" t="s">
        <v>1078</v>
      </c>
      <c r="B400" s="60" t="s">
        <v>1079</v>
      </c>
      <c r="C400" s="60">
        <v>60933</v>
      </c>
      <c r="D400" s="61" t="s">
        <v>1415</v>
      </c>
      <c r="E400" s="61" t="s">
        <v>1416</v>
      </c>
      <c r="F400" s="60">
        <v>14</v>
      </c>
      <c r="G400" s="61" t="s">
        <v>1417</v>
      </c>
      <c r="H400" s="62">
        <v>1996.0830000000001</v>
      </c>
      <c r="I400" s="60">
        <v>-22</v>
      </c>
      <c r="J400" s="62">
        <v>116.2</v>
      </c>
      <c r="K400" s="60">
        <v>2</v>
      </c>
      <c r="L400" s="60" t="s">
        <v>1418</v>
      </c>
      <c r="M400" s="60" t="s">
        <v>1082</v>
      </c>
      <c r="N400" s="60" t="s">
        <v>149</v>
      </c>
      <c r="O400" s="60" t="s">
        <v>1380</v>
      </c>
      <c r="P400" s="60" t="s">
        <v>151</v>
      </c>
    </row>
    <row r="401" spans="1:16" x14ac:dyDescent="0.3">
      <c r="A401" s="60" t="s">
        <v>1078</v>
      </c>
      <c r="B401" s="60" t="s">
        <v>1079</v>
      </c>
      <c r="C401" s="60">
        <v>9081</v>
      </c>
      <c r="D401" s="61" t="s">
        <v>1415</v>
      </c>
      <c r="E401" s="61" t="s">
        <v>1416</v>
      </c>
      <c r="F401" s="60">
        <v>14</v>
      </c>
      <c r="G401" s="61" t="s">
        <v>1417</v>
      </c>
      <c r="H401" s="62">
        <v>1996.0830000000001</v>
      </c>
      <c r="I401" s="60">
        <v>-22</v>
      </c>
      <c r="J401" s="62">
        <v>115.7</v>
      </c>
      <c r="K401" s="60">
        <v>4.0999999999999996</v>
      </c>
      <c r="L401" s="60" t="s">
        <v>1419</v>
      </c>
      <c r="M401" s="60" t="s">
        <v>951</v>
      </c>
      <c r="N401" s="60" t="s">
        <v>1382</v>
      </c>
      <c r="O401" s="60" t="s">
        <v>1380</v>
      </c>
      <c r="P401" s="60" t="s">
        <v>151</v>
      </c>
    </row>
    <row r="402" spans="1:16" x14ac:dyDescent="0.3">
      <c r="A402" s="60" t="s">
        <v>1078</v>
      </c>
      <c r="B402" s="60" t="s">
        <v>1079</v>
      </c>
      <c r="C402" s="60">
        <v>9135</v>
      </c>
      <c r="D402" s="61" t="s">
        <v>1420</v>
      </c>
      <c r="E402" s="61" t="s">
        <v>1421</v>
      </c>
      <c r="F402" s="60">
        <v>49</v>
      </c>
      <c r="G402" s="61" t="s">
        <v>1422</v>
      </c>
      <c r="H402" s="62">
        <v>1996.154</v>
      </c>
      <c r="I402" s="60">
        <v>-16.399999999999999</v>
      </c>
      <c r="J402" s="62">
        <v>111.8</v>
      </c>
      <c r="K402" s="60">
        <v>4.0999999999999996</v>
      </c>
      <c r="L402" s="60" t="s">
        <v>1423</v>
      </c>
      <c r="M402" s="60" t="s">
        <v>951</v>
      </c>
      <c r="N402" s="60" t="s">
        <v>1382</v>
      </c>
      <c r="O402" s="60" t="s">
        <v>1380</v>
      </c>
      <c r="P402" s="60" t="s">
        <v>151</v>
      </c>
    </row>
    <row r="403" spans="1:16" x14ac:dyDescent="0.3">
      <c r="A403" s="60" t="s">
        <v>1078</v>
      </c>
      <c r="B403" s="60" t="s">
        <v>1079</v>
      </c>
      <c r="C403" s="60">
        <v>60934</v>
      </c>
      <c r="D403" s="61" t="s">
        <v>1420</v>
      </c>
      <c r="E403" s="61" t="s">
        <v>1421</v>
      </c>
      <c r="F403" s="60">
        <v>49</v>
      </c>
      <c r="G403" s="61" t="s">
        <v>1422</v>
      </c>
      <c r="H403" s="62">
        <v>1996.154</v>
      </c>
      <c r="I403" s="60">
        <v>-16.3</v>
      </c>
      <c r="J403" s="62">
        <v>108.4</v>
      </c>
      <c r="K403" s="60">
        <v>2</v>
      </c>
      <c r="L403" s="60" t="s">
        <v>1424</v>
      </c>
      <c r="M403" s="60" t="s">
        <v>1082</v>
      </c>
      <c r="N403" s="60" t="s">
        <v>149</v>
      </c>
      <c r="O403" s="60" t="s">
        <v>1380</v>
      </c>
      <c r="P403" s="60" t="s">
        <v>151</v>
      </c>
    </row>
    <row r="404" spans="1:16" x14ac:dyDescent="0.3">
      <c r="A404" s="60" t="s">
        <v>1078</v>
      </c>
      <c r="B404" s="60" t="s">
        <v>1079</v>
      </c>
      <c r="C404" s="60">
        <v>9240</v>
      </c>
      <c r="D404" s="61" t="s">
        <v>1425</v>
      </c>
      <c r="E404" s="60" t="s">
        <v>153</v>
      </c>
      <c r="F404" s="60">
        <v>-999</v>
      </c>
      <c r="G404" s="61" t="s">
        <v>1426</v>
      </c>
      <c r="H404" s="62">
        <v>1996.269</v>
      </c>
      <c r="I404" s="60">
        <v>-23</v>
      </c>
      <c r="J404" s="62">
        <v>109.7</v>
      </c>
      <c r="K404" s="60">
        <v>4</v>
      </c>
      <c r="L404" s="60" t="s">
        <v>1427</v>
      </c>
      <c r="M404" s="60" t="s">
        <v>1039</v>
      </c>
      <c r="N404" s="60" t="s">
        <v>1428</v>
      </c>
      <c r="O404" s="60" t="s">
        <v>1380</v>
      </c>
      <c r="P404" s="60" t="s">
        <v>151</v>
      </c>
    </row>
    <row r="405" spans="1:16" x14ac:dyDescent="0.3">
      <c r="A405" s="60" t="s">
        <v>1078</v>
      </c>
      <c r="B405" s="60" t="s">
        <v>1079</v>
      </c>
      <c r="C405" s="60">
        <v>59805</v>
      </c>
      <c r="D405" s="61" t="s">
        <v>1429</v>
      </c>
      <c r="E405" s="61" t="s">
        <v>1430</v>
      </c>
      <c r="F405" s="60">
        <v>23</v>
      </c>
      <c r="G405" s="61" t="s">
        <v>1431</v>
      </c>
      <c r="H405" s="62">
        <v>1996.3430000000001</v>
      </c>
      <c r="I405" s="60">
        <v>-19.100000000000001</v>
      </c>
      <c r="J405" s="62">
        <v>108.6</v>
      </c>
      <c r="K405" s="60">
        <v>1.9</v>
      </c>
      <c r="L405" s="60" t="s">
        <v>1432</v>
      </c>
      <c r="M405" s="60" t="s">
        <v>1199</v>
      </c>
      <c r="N405" s="60" t="s">
        <v>149</v>
      </c>
      <c r="O405" s="60" t="s">
        <v>1380</v>
      </c>
      <c r="P405" s="60" t="s">
        <v>151</v>
      </c>
    </row>
    <row r="406" spans="1:16" x14ac:dyDescent="0.3">
      <c r="A406" s="60" t="s">
        <v>1078</v>
      </c>
      <c r="B406" s="60" t="s">
        <v>1079</v>
      </c>
      <c r="C406" s="60">
        <v>11523</v>
      </c>
      <c r="D406" s="61" t="s">
        <v>1433</v>
      </c>
      <c r="E406" s="60" t="s">
        <v>153</v>
      </c>
      <c r="F406" s="60">
        <v>-999</v>
      </c>
      <c r="G406" s="61" t="s">
        <v>1434</v>
      </c>
      <c r="H406" s="62">
        <v>1996.4739999999999</v>
      </c>
      <c r="I406" s="60">
        <v>-20.9</v>
      </c>
      <c r="J406" s="62">
        <v>123.5</v>
      </c>
      <c r="K406" s="60">
        <v>3.3</v>
      </c>
      <c r="L406" s="60" t="s">
        <v>1435</v>
      </c>
      <c r="M406" s="60" t="s">
        <v>1077</v>
      </c>
      <c r="N406" s="60" t="s">
        <v>1382</v>
      </c>
      <c r="O406" s="60" t="s">
        <v>1380</v>
      </c>
      <c r="P406" s="60" t="s">
        <v>151</v>
      </c>
    </row>
    <row r="407" spans="1:16" x14ac:dyDescent="0.3">
      <c r="A407" s="60" t="s">
        <v>1078</v>
      </c>
      <c r="B407" s="60" t="s">
        <v>1079</v>
      </c>
      <c r="C407" s="60">
        <v>11084</v>
      </c>
      <c r="D407" s="61" t="s">
        <v>1436</v>
      </c>
      <c r="E407" s="61" t="s">
        <v>1437</v>
      </c>
      <c r="F407" s="60">
        <v>13</v>
      </c>
      <c r="G407" s="61" t="s">
        <v>1438</v>
      </c>
      <c r="H407" s="62">
        <v>1996.7170000000001</v>
      </c>
      <c r="I407" s="60">
        <v>-21.3</v>
      </c>
      <c r="J407" s="62">
        <v>116.1</v>
      </c>
      <c r="K407" s="60">
        <v>3.6</v>
      </c>
      <c r="L407" s="60" t="s">
        <v>1439</v>
      </c>
      <c r="M407" s="60" t="s">
        <v>1224</v>
      </c>
      <c r="N407" s="60" t="s">
        <v>1382</v>
      </c>
      <c r="O407" s="60" t="s">
        <v>1380</v>
      </c>
      <c r="P407" s="60" t="s">
        <v>151</v>
      </c>
    </row>
    <row r="408" spans="1:16" x14ac:dyDescent="0.3">
      <c r="A408" s="60" t="s">
        <v>1078</v>
      </c>
      <c r="B408" s="60" t="s">
        <v>1079</v>
      </c>
      <c r="C408" s="60">
        <v>11085</v>
      </c>
      <c r="D408" s="61" t="s">
        <v>1440</v>
      </c>
      <c r="E408" s="61" t="s">
        <v>1441</v>
      </c>
      <c r="F408" s="60">
        <v>10</v>
      </c>
      <c r="G408" s="61" t="s">
        <v>1442</v>
      </c>
      <c r="H408" s="62">
        <v>1996.7909999999999</v>
      </c>
      <c r="I408" s="60">
        <v>-21.6</v>
      </c>
      <c r="J408" s="62">
        <v>118.5</v>
      </c>
      <c r="K408" s="60">
        <v>3.5</v>
      </c>
      <c r="L408" s="60" t="s">
        <v>1327</v>
      </c>
      <c r="M408" s="60" t="s">
        <v>1219</v>
      </c>
      <c r="N408" s="60" t="s">
        <v>1382</v>
      </c>
      <c r="O408" s="60" t="s">
        <v>1380</v>
      </c>
      <c r="P408" s="60" t="s">
        <v>151</v>
      </c>
    </row>
    <row r="409" spans="1:16" x14ac:dyDescent="0.3">
      <c r="A409" s="60" t="s">
        <v>1078</v>
      </c>
      <c r="B409" s="60" t="s">
        <v>1079</v>
      </c>
      <c r="C409" s="60">
        <v>59812</v>
      </c>
      <c r="D409" s="61" t="s">
        <v>1440</v>
      </c>
      <c r="E409" s="61" t="s">
        <v>1441</v>
      </c>
      <c r="F409" s="60">
        <v>10</v>
      </c>
      <c r="G409" s="61" t="s">
        <v>1442</v>
      </c>
      <c r="H409" s="62">
        <v>1996.7909999999999</v>
      </c>
      <c r="I409" s="60">
        <v>-21.6</v>
      </c>
      <c r="J409" s="62">
        <v>113.1</v>
      </c>
      <c r="K409" s="60">
        <v>1.9</v>
      </c>
      <c r="L409" s="60" t="s">
        <v>1443</v>
      </c>
      <c r="M409" s="60" t="s">
        <v>1199</v>
      </c>
      <c r="N409" s="60" t="s">
        <v>149</v>
      </c>
      <c r="O409" s="60" t="s">
        <v>1380</v>
      </c>
      <c r="P409" s="60" t="s">
        <v>151</v>
      </c>
    </row>
    <row r="410" spans="1:16" x14ac:dyDescent="0.3">
      <c r="A410" s="60" t="s">
        <v>1078</v>
      </c>
      <c r="B410" s="60" t="s">
        <v>1079</v>
      </c>
      <c r="C410" s="60">
        <v>11086</v>
      </c>
      <c r="D410" s="61" t="s">
        <v>1444</v>
      </c>
      <c r="E410" s="61" t="s">
        <v>1445</v>
      </c>
      <c r="F410" s="60">
        <v>12</v>
      </c>
      <c r="G410" s="61" t="s">
        <v>1446</v>
      </c>
      <c r="H410" s="62">
        <v>1997.078</v>
      </c>
      <c r="I410" s="60">
        <v>-23.5</v>
      </c>
      <c r="J410" s="62">
        <v>111.9</v>
      </c>
      <c r="K410" s="60">
        <v>3.5</v>
      </c>
      <c r="L410" s="60" t="s">
        <v>1447</v>
      </c>
      <c r="M410" s="60" t="s">
        <v>1219</v>
      </c>
      <c r="N410" s="60" t="s">
        <v>1382</v>
      </c>
      <c r="O410" s="60" t="s">
        <v>1380</v>
      </c>
      <c r="P410" s="60" t="s">
        <v>151</v>
      </c>
    </row>
    <row r="411" spans="1:16" x14ac:dyDescent="0.3">
      <c r="A411" s="60" t="s">
        <v>1078</v>
      </c>
      <c r="B411" s="60" t="s">
        <v>1079</v>
      </c>
      <c r="C411" s="60">
        <v>60285</v>
      </c>
      <c r="D411" s="61" t="s">
        <v>1444</v>
      </c>
      <c r="E411" s="61" t="s">
        <v>1445</v>
      </c>
      <c r="F411" s="60">
        <v>12</v>
      </c>
      <c r="G411" s="61" t="s">
        <v>1446</v>
      </c>
      <c r="H411" s="62">
        <v>1997.078</v>
      </c>
      <c r="I411" s="60">
        <v>-23.4</v>
      </c>
      <c r="J411" s="62">
        <v>114.3</v>
      </c>
      <c r="K411" s="60">
        <v>2.2999999999999998</v>
      </c>
      <c r="L411" s="60" t="s">
        <v>1448</v>
      </c>
      <c r="M411" s="60" t="s">
        <v>1189</v>
      </c>
      <c r="N411" s="60" t="s">
        <v>149</v>
      </c>
      <c r="O411" s="60" t="s">
        <v>1380</v>
      </c>
      <c r="P411" s="60" t="s">
        <v>151</v>
      </c>
    </row>
    <row r="412" spans="1:16" x14ac:dyDescent="0.3">
      <c r="A412" s="60" t="s">
        <v>1078</v>
      </c>
      <c r="B412" s="60" t="s">
        <v>1079</v>
      </c>
      <c r="C412" s="60">
        <v>11087</v>
      </c>
      <c r="D412" s="61" t="s">
        <v>1449</v>
      </c>
      <c r="E412" s="61" t="s">
        <v>1450</v>
      </c>
      <c r="F412" s="60">
        <v>11</v>
      </c>
      <c r="G412" s="61" t="s">
        <v>1451</v>
      </c>
      <c r="H412" s="62">
        <v>1997.182</v>
      </c>
      <c r="I412" s="60">
        <v>-18.8</v>
      </c>
      <c r="J412" s="62">
        <v>100.7</v>
      </c>
      <c r="K412" s="60">
        <v>3.4</v>
      </c>
      <c r="L412" s="60" t="s">
        <v>1452</v>
      </c>
      <c r="M412" s="60" t="s">
        <v>1363</v>
      </c>
      <c r="N412" s="60" t="s">
        <v>1428</v>
      </c>
      <c r="O412" s="60" t="s">
        <v>1380</v>
      </c>
      <c r="P412" s="60" t="s">
        <v>151</v>
      </c>
    </row>
    <row r="413" spans="1:16" x14ac:dyDescent="0.3">
      <c r="A413" s="60" t="s">
        <v>1078</v>
      </c>
      <c r="B413" s="60" t="s">
        <v>1079</v>
      </c>
      <c r="C413" s="60">
        <v>8463</v>
      </c>
      <c r="D413" s="61" t="s">
        <v>1453</v>
      </c>
      <c r="E413" s="61" t="s">
        <v>1454</v>
      </c>
      <c r="F413" s="60">
        <v>25</v>
      </c>
      <c r="G413" s="61" t="s">
        <v>1455</v>
      </c>
      <c r="H413" s="62">
        <v>1997.366</v>
      </c>
      <c r="I413" s="60">
        <v>-15.4</v>
      </c>
      <c r="J413" s="62">
        <v>110.9</v>
      </c>
      <c r="K413" s="60">
        <v>3.3</v>
      </c>
      <c r="L413" s="60" t="s">
        <v>1456</v>
      </c>
      <c r="M413" s="60" t="s">
        <v>1077</v>
      </c>
      <c r="N413" s="60" t="s">
        <v>1382</v>
      </c>
      <c r="O413" s="60" t="s">
        <v>1380</v>
      </c>
      <c r="P413" s="60" t="s">
        <v>151</v>
      </c>
    </row>
    <row r="414" spans="1:16" x14ac:dyDescent="0.3">
      <c r="A414" s="60" t="s">
        <v>1078</v>
      </c>
      <c r="B414" s="60" t="s">
        <v>1079</v>
      </c>
      <c r="C414" s="60">
        <v>22299</v>
      </c>
      <c r="D414" s="61" t="s">
        <v>1457</v>
      </c>
      <c r="E414" s="61" t="s">
        <v>1458</v>
      </c>
      <c r="F414" s="60">
        <v>13</v>
      </c>
      <c r="G414" s="61" t="s">
        <v>1459</v>
      </c>
      <c r="H414" s="62">
        <v>1997.5329999999999</v>
      </c>
      <c r="I414" s="60">
        <v>-20.6</v>
      </c>
      <c r="J414" s="62">
        <v>114.2</v>
      </c>
      <c r="K414" s="60">
        <v>2.1</v>
      </c>
      <c r="L414" s="60" t="s">
        <v>1448</v>
      </c>
      <c r="M414" s="60" t="s">
        <v>1149</v>
      </c>
      <c r="N414" s="60" t="s">
        <v>1460</v>
      </c>
      <c r="O414" s="60" t="s">
        <v>1380</v>
      </c>
      <c r="P414" s="60" t="s">
        <v>151</v>
      </c>
    </row>
    <row r="415" spans="1:16" x14ac:dyDescent="0.3">
      <c r="A415" s="60" t="s">
        <v>1078</v>
      </c>
      <c r="B415" s="60" t="s">
        <v>1079</v>
      </c>
      <c r="C415" s="60">
        <v>22300</v>
      </c>
      <c r="D415" s="61" t="s">
        <v>1461</v>
      </c>
      <c r="E415" s="61" t="s">
        <v>1462</v>
      </c>
      <c r="F415" s="60">
        <v>14</v>
      </c>
      <c r="G415" s="61" t="s">
        <v>1463</v>
      </c>
      <c r="H415" s="62">
        <v>1999.511</v>
      </c>
      <c r="I415" s="60">
        <v>-24.3</v>
      </c>
      <c r="J415" s="62">
        <v>103</v>
      </c>
      <c r="K415" s="60">
        <v>2.1</v>
      </c>
      <c r="L415" s="60" t="s">
        <v>1464</v>
      </c>
      <c r="M415" s="60" t="s">
        <v>1149</v>
      </c>
      <c r="N415" s="60" t="s">
        <v>1382</v>
      </c>
      <c r="O415" s="60" t="s">
        <v>1380</v>
      </c>
      <c r="P415" s="60" t="s">
        <v>151</v>
      </c>
    </row>
    <row r="416" spans="1:16" x14ac:dyDescent="0.3">
      <c r="A416" s="60" t="s">
        <v>1078</v>
      </c>
      <c r="B416" s="60" t="s">
        <v>1079</v>
      </c>
      <c r="C416" s="60">
        <v>60288</v>
      </c>
      <c r="D416" s="61" t="s">
        <v>1461</v>
      </c>
      <c r="E416" s="61" t="s">
        <v>1462</v>
      </c>
      <c r="F416" s="60">
        <v>13</v>
      </c>
      <c r="G416" s="61" t="s">
        <v>1463</v>
      </c>
      <c r="H416" s="62">
        <v>1999.511</v>
      </c>
      <c r="I416" s="60">
        <v>-24.2</v>
      </c>
      <c r="J416" s="62">
        <v>101.1</v>
      </c>
      <c r="K416" s="60">
        <v>2</v>
      </c>
      <c r="L416" s="60" t="s">
        <v>1465</v>
      </c>
      <c r="M416" s="60" t="s">
        <v>1082</v>
      </c>
      <c r="N416" s="60" t="s">
        <v>149</v>
      </c>
      <c r="O416" s="60" t="s">
        <v>1380</v>
      </c>
      <c r="P416" s="60" t="s">
        <v>151</v>
      </c>
    </row>
    <row r="417" spans="1:16" x14ac:dyDescent="0.3">
      <c r="A417" s="60" t="s">
        <v>1078</v>
      </c>
      <c r="B417" s="60" t="s">
        <v>1079</v>
      </c>
      <c r="C417" s="60">
        <v>59817</v>
      </c>
      <c r="D417" s="61" t="s">
        <v>1462</v>
      </c>
      <c r="E417" s="61" t="s">
        <v>1466</v>
      </c>
      <c r="F417" s="60">
        <v>-999</v>
      </c>
      <c r="G417" s="61" t="s">
        <v>1467</v>
      </c>
      <c r="H417" s="62">
        <v>1999.538</v>
      </c>
      <c r="I417" s="60">
        <v>-21</v>
      </c>
      <c r="J417" s="62">
        <v>103.1</v>
      </c>
      <c r="K417" s="60">
        <v>2</v>
      </c>
      <c r="L417" s="60" t="s">
        <v>1468</v>
      </c>
      <c r="M417" s="60" t="s">
        <v>1082</v>
      </c>
      <c r="N417" s="60" t="s">
        <v>149</v>
      </c>
      <c r="O417" s="60" t="s">
        <v>1380</v>
      </c>
      <c r="P417" s="60" t="s">
        <v>151</v>
      </c>
    </row>
    <row r="418" spans="1:16" x14ac:dyDescent="0.3">
      <c r="A418" s="60" t="s">
        <v>1078</v>
      </c>
      <c r="B418" s="60" t="s">
        <v>1079</v>
      </c>
      <c r="C418" s="60">
        <v>22301</v>
      </c>
      <c r="D418" s="61" t="s">
        <v>1462</v>
      </c>
      <c r="E418" s="61" t="s">
        <v>1466</v>
      </c>
      <c r="F418" s="60">
        <v>8</v>
      </c>
      <c r="G418" s="61" t="s">
        <v>1467</v>
      </c>
      <c r="H418" s="62">
        <v>1999.538</v>
      </c>
      <c r="I418" s="60">
        <v>-21.1</v>
      </c>
      <c r="J418" s="62">
        <v>96.1</v>
      </c>
      <c r="K418" s="60">
        <v>2.1</v>
      </c>
      <c r="L418" s="60" t="s">
        <v>1469</v>
      </c>
      <c r="M418" s="60" t="s">
        <v>1149</v>
      </c>
      <c r="N418" s="60" t="s">
        <v>1382</v>
      </c>
      <c r="O418" s="60" t="s">
        <v>1380</v>
      </c>
      <c r="P418" s="60" t="s">
        <v>151</v>
      </c>
    </row>
    <row r="419" spans="1:16" x14ac:dyDescent="0.3">
      <c r="A419" s="60" t="s">
        <v>1078</v>
      </c>
      <c r="B419" s="60" t="s">
        <v>1079</v>
      </c>
      <c r="C419" s="60">
        <v>11193</v>
      </c>
      <c r="D419" s="61" t="s">
        <v>1470</v>
      </c>
      <c r="E419" s="61" t="s">
        <v>1471</v>
      </c>
      <c r="F419" s="60">
        <v>10</v>
      </c>
      <c r="G419" s="61" t="s">
        <v>1472</v>
      </c>
      <c r="H419" s="62">
        <v>1999.61</v>
      </c>
      <c r="I419" s="60">
        <v>-22.8</v>
      </c>
      <c r="J419" s="62">
        <v>78.2</v>
      </c>
      <c r="K419" s="60">
        <v>3.4</v>
      </c>
      <c r="L419" s="60" t="s">
        <v>1473</v>
      </c>
      <c r="M419" s="60" t="s">
        <v>1363</v>
      </c>
      <c r="N419" s="60" t="s">
        <v>1460</v>
      </c>
      <c r="O419" s="60" t="s">
        <v>1380</v>
      </c>
      <c r="P419" s="60" t="s">
        <v>151</v>
      </c>
    </row>
    <row r="420" spans="1:16" x14ac:dyDescent="0.3">
      <c r="A420" s="60" t="s">
        <v>1078</v>
      </c>
      <c r="B420" s="60" t="s">
        <v>1079</v>
      </c>
      <c r="C420" s="60">
        <v>11277</v>
      </c>
      <c r="D420" s="61" t="s">
        <v>1474</v>
      </c>
      <c r="E420" s="61" t="s">
        <v>1475</v>
      </c>
      <c r="F420" s="60">
        <v>20</v>
      </c>
      <c r="G420" s="61" t="s">
        <v>1476</v>
      </c>
      <c r="H420" s="62">
        <v>1999.749</v>
      </c>
      <c r="I420" s="60">
        <v>-20.6</v>
      </c>
      <c r="J420" s="62">
        <v>89.3</v>
      </c>
      <c r="K420" s="60">
        <v>4</v>
      </c>
      <c r="L420" s="60" t="s">
        <v>1477</v>
      </c>
      <c r="M420" s="60" t="s">
        <v>1039</v>
      </c>
      <c r="N420" s="60" t="s">
        <v>1382</v>
      </c>
      <c r="O420" s="60" t="s">
        <v>1380</v>
      </c>
      <c r="P420" s="60" t="s">
        <v>151</v>
      </c>
    </row>
    <row r="421" spans="1:16" x14ac:dyDescent="0.3">
      <c r="A421" s="60" t="s">
        <v>1078</v>
      </c>
      <c r="B421" s="60" t="s">
        <v>1079</v>
      </c>
      <c r="C421" s="60">
        <v>60286</v>
      </c>
      <c r="D421" s="61" t="s">
        <v>1474</v>
      </c>
      <c r="E421" s="61" t="s">
        <v>1475</v>
      </c>
      <c r="F421" s="60">
        <v>20</v>
      </c>
      <c r="G421" s="61" t="s">
        <v>1476</v>
      </c>
      <c r="H421" s="62">
        <v>1999.749</v>
      </c>
      <c r="I421" s="60">
        <v>-20.5</v>
      </c>
      <c r="J421" s="62">
        <v>99.9</v>
      </c>
      <c r="K421" s="60">
        <v>2.1</v>
      </c>
      <c r="L421" s="60" t="s">
        <v>1478</v>
      </c>
      <c r="M421" s="60" t="s">
        <v>1149</v>
      </c>
      <c r="N421" s="60" t="s">
        <v>149</v>
      </c>
      <c r="O421" s="60" t="s">
        <v>1380</v>
      </c>
      <c r="P421" s="60" t="s">
        <v>151</v>
      </c>
    </row>
    <row r="422" spans="1:16" x14ac:dyDescent="0.3">
      <c r="A422" s="60" t="s">
        <v>1078</v>
      </c>
      <c r="B422" s="60" t="s">
        <v>1079</v>
      </c>
      <c r="C422" s="60">
        <v>59822</v>
      </c>
      <c r="D422" s="61" t="s">
        <v>1475</v>
      </c>
      <c r="E422" s="61" t="s">
        <v>1479</v>
      </c>
      <c r="F422" s="60">
        <v>22</v>
      </c>
      <c r="G422" s="61" t="s">
        <v>1480</v>
      </c>
      <c r="H422" s="62">
        <v>1999.807</v>
      </c>
      <c r="I422" s="60">
        <v>-17.399999999999999</v>
      </c>
      <c r="J422" s="62">
        <v>94.8</v>
      </c>
      <c r="K422" s="60">
        <v>2.2000000000000002</v>
      </c>
      <c r="L422" s="60" t="s">
        <v>1481</v>
      </c>
      <c r="M422" s="60" t="s">
        <v>1125</v>
      </c>
      <c r="N422" s="60" t="s">
        <v>149</v>
      </c>
      <c r="O422" s="60" t="s">
        <v>1380</v>
      </c>
      <c r="P422" s="60" t="s">
        <v>151</v>
      </c>
    </row>
    <row r="423" spans="1:16" x14ac:dyDescent="0.3">
      <c r="A423" s="60" t="s">
        <v>1078</v>
      </c>
      <c r="B423" s="60" t="s">
        <v>1079</v>
      </c>
      <c r="C423" s="60">
        <v>39471</v>
      </c>
      <c r="D423" s="61" t="s">
        <v>1482</v>
      </c>
      <c r="E423" s="61" t="s">
        <v>1483</v>
      </c>
      <c r="F423" s="60">
        <v>-999</v>
      </c>
      <c r="G423" s="61" t="s">
        <v>1484</v>
      </c>
      <c r="H423" s="62">
        <v>1999.971</v>
      </c>
      <c r="I423" s="60">
        <v>-12.2</v>
      </c>
      <c r="J423" s="62">
        <v>94.2</v>
      </c>
      <c r="K423" s="60">
        <v>2.1</v>
      </c>
      <c r="L423" s="60" t="s">
        <v>1485</v>
      </c>
      <c r="M423" s="60" t="s">
        <v>1149</v>
      </c>
      <c r="N423" s="60" t="s">
        <v>149</v>
      </c>
      <c r="O423" s="60" t="s">
        <v>1380</v>
      </c>
      <c r="P423" s="60" t="s">
        <v>151</v>
      </c>
    </row>
    <row r="424" spans="1:16" x14ac:dyDescent="0.3">
      <c r="A424" s="60" t="s">
        <v>1078</v>
      </c>
      <c r="B424" s="60" t="s">
        <v>1079</v>
      </c>
      <c r="C424" s="60">
        <v>22302</v>
      </c>
      <c r="D424" s="61" t="s">
        <v>1482</v>
      </c>
      <c r="E424" s="61" t="s">
        <v>1483</v>
      </c>
      <c r="F424" s="60">
        <v>41</v>
      </c>
      <c r="G424" s="61" t="s">
        <v>1484</v>
      </c>
      <c r="H424" s="62">
        <v>1999.971</v>
      </c>
      <c r="I424" s="60">
        <v>-12.1</v>
      </c>
      <c r="J424" s="62">
        <v>92.3</v>
      </c>
      <c r="K424" s="60">
        <v>2.1</v>
      </c>
      <c r="L424" s="60" t="s">
        <v>1486</v>
      </c>
      <c r="M424" s="60" t="s">
        <v>1149</v>
      </c>
      <c r="N424" s="60" t="s">
        <v>1382</v>
      </c>
      <c r="O424" s="60" t="s">
        <v>1380</v>
      </c>
      <c r="P424" s="60" t="s">
        <v>151</v>
      </c>
    </row>
    <row r="425" spans="1:16" x14ac:dyDescent="0.3">
      <c r="A425" s="60" t="s">
        <v>1078</v>
      </c>
      <c r="B425" s="60" t="s">
        <v>1079</v>
      </c>
      <c r="C425" s="60">
        <v>11524</v>
      </c>
      <c r="D425" s="61" t="s">
        <v>1482</v>
      </c>
      <c r="E425" s="61" t="s">
        <v>1483</v>
      </c>
      <c r="F425" s="60">
        <v>41</v>
      </c>
      <c r="G425" s="61" t="s">
        <v>1484</v>
      </c>
      <c r="H425" s="62">
        <v>1999.971</v>
      </c>
      <c r="I425" s="60">
        <v>-12.6</v>
      </c>
      <c r="J425" s="62">
        <v>101.2</v>
      </c>
      <c r="K425" s="60">
        <v>3.9</v>
      </c>
      <c r="L425" s="60" t="s">
        <v>1487</v>
      </c>
      <c r="M425" s="60" t="s">
        <v>170</v>
      </c>
      <c r="N425" s="60" t="s">
        <v>1382</v>
      </c>
      <c r="O425" s="60" t="s">
        <v>1380</v>
      </c>
      <c r="P425" s="60" t="s">
        <v>151</v>
      </c>
    </row>
    <row r="426" spans="1:16" x14ac:dyDescent="0.3">
      <c r="A426" s="60" t="s">
        <v>1078</v>
      </c>
      <c r="B426" s="60" t="s">
        <v>1079</v>
      </c>
      <c r="C426" s="60">
        <v>14564</v>
      </c>
      <c r="D426" s="61" t="s">
        <v>1483</v>
      </c>
      <c r="E426" s="61" t="s">
        <v>1488</v>
      </c>
      <c r="F426" s="60">
        <v>19</v>
      </c>
      <c r="G426" s="61" t="s">
        <v>1489</v>
      </c>
      <c r="H426" s="62">
        <v>2000.0530000000001</v>
      </c>
      <c r="I426" s="60">
        <v>-16.7</v>
      </c>
      <c r="J426" s="62">
        <v>87.4</v>
      </c>
      <c r="K426" s="60">
        <v>3.4</v>
      </c>
      <c r="L426" s="60" t="s">
        <v>1490</v>
      </c>
      <c r="M426" s="60" t="s">
        <v>1363</v>
      </c>
      <c r="N426" s="60" t="s">
        <v>1382</v>
      </c>
      <c r="O426" s="60" t="s">
        <v>1380</v>
      </c>
      <c r="P426" s="60" t="s">
        <v>151</v>
      </c>
    </row>
    <row r="427" spans="1:16" x14ac:dyDescent="0.3">
      <c r="A427" s="60" t="s">
        <v>1078</v>
      </c>
      <c r="B427" s="60" t="s">
        <v>1079</v>
      </c>
      <c r="C427" s="60">
        <v>39530</v>
      </c>
      <c r="D427" s="61" t="s">
        <v>1483</v>
      </c>
      <c r="E427" s="61" t="s">
        <v>1488</v>
      </c>
      <c r="F427" s="60">
        <v>19</v>
      </c>
      <c r="G427" s="61" t="s">
        <v>1489</v>
      </c>
      <c r="H427" s="62">
        <v>2000.0530000000001</v>
      </c>
      <c r="I427" s="60">
        <v>-18.5</v>
      </c>
      <c r="J427" s="62">
        <v>92.9</v>
      </c>
      <c r="K427" s="60">
        <v>0.3</v>
      </c>
      <c r="L427" s="60" t="s">
        <v>1491</v>
      </c>
      <c r="M427" s="60" t="s">
        <v>1492</v>
      </c>
      <c r="N427" s="60" t="s">
        <v>149</v>
      </c>
      <c r="O427" s="60" t="s">
        <v>1380</v>
      </c>
      <c r="P427" s="60" t="s">
        <v>151</v>
      </c>
    </row>
    <row r="428" spans="1:16" x14ac:dyDescent="0.3">
      <c r="A428" s="60" t="s">
        <v>1078</v>
      </c>
      <c r="B428" s="60" t="s">
        <v>1079</v>
      </c>
      <c r="C428" s="60">
        <v>39468</v>
      </c>
      <c r="D428" s="61" t="s">
        <v>1493</v>
      </c>
      <c r="E428" s="61" t="s">
        <v>1494</v>
      </c>
      <c r="F428" s="60">
        <v>14</v>
      </c>
      <c r="G428" s="61" t="s">
        <v>1495</v>
      </c>
      <c r="H428" s="62">
        <v>2000.078</v>
      </c>
      <c r="I428" s="60">
        <v>-21.9</v>
      </c>
      <c r="J428" s="62">
        <v>91</v>
      </c>
      <c r="K428" s="60">
        <v>2.2000000000000002</v>
      </c>
      <c r="L428" s="60" t="s">
        <v>1496</v>
      </c>
      <c r="M428" s="60" t="s">
        <v>1125</v>
      </c>
      <c r="N428" s="60" t="s">
        <v>149</v>
      </c>
      <c r="O428" s="60" t="s">
        <v>1380</v>
      </c>
      <c r="P428" s="60" t="s">
        <v>151</v>
      </c>
    </row>
    <row r="429" spans="1:16" x14ac:dyDescent="0.3">
      <c r="A429" s="60" t="s">
        <v>1078</v>
      </c>
      <c r="B429" s="60" t="s">
        <v>1079</v>
      </c>
      <c r="C429" s="60">
        <v>14566</v>
      </c>
      <c r="D429" s="61" t="s">
        <v>1497</v>
      </c>
      <c r="E429" s="61" t="s">
        <v>1498</v>
      </c>
      <c r="F429" s="60">
        <v>19</v>
      </c>
      <c r="G429" s="61" t="s">
        <v>1494</v>
      </c>
      <c r="H429" s="62">
        <v>2000.097</v>
      </c>
      <c r="I429" s="60">
        <v>-16.899999999999999</v>
      </c>
      <c r="J429" s="62">
        <v>86.7</v>
      </c>
      <c r="K429" s="60">
        <v>3.3</v>
      </c>
      <c r="L429" s="60" t="s">
        <v>1499</v>
      </c>
      <c r="M429" s="60" t="s">
        <v>1077</v>
      </c>
      <c r="N429" s="60" t="s">
        <v>1382</v>
      </c>
      <c r="O429" s="60" t="s">
        <v>1380</v>
      </c>
      <c r="P429" s="60" t="s">
        <v>151</v>
      </c>
    </row>
    <row r="430" spans="1:16" x14ac:dyDescent="0.3">
      <c r="A430" s="60" t="s">
        <v>1078</v>
      </c>
      <c r="B430" s="60" t="s">
        <v>1079</v>
      </c>
      <c r="C430" s="60">
        <v>39453</v>
      </c>
      <c r="D430" s="61" t="s">
        <v>1497</v>
      </c>
      <c r="E430" s="61" t="s">
        <v>1498</v>
      </c>
      <c r="F430" s="60">
        <v>19</v>
      </c>
      <c r="G430" s="61" t="s">
        <v>1500</v>
      </c>
      <c r="H430" s="62">
        <v>2000.1</v>
      </c>
      <c r="I430" s="60">
        <v>-22.7</v>
      </c>
      <c r="J430" s="62">
        <v>95.5</v>
      </c>
      <c r="K430" s="60">
        <v>1.4</v>
      </c>
      <c r="L430" s="60" t="s">
        <v>1501</v>
      </c>
      <c r="M430" s="60" t="s">
        <v>1502</v>
      </c>
      <c r="N430" s="60" t="s">
        <v>160</v>
      </c>
      <c r="O430" s="60" t="s">
        <v>1380</v>
      </c>
      <c r="P430" s="60" t="s">
        <v>151</v>
      </c>
    </row>
    <row r="431" spans="1:16" x14ac:dyDescent="0.3">
      <c r="A431" s="60" t="s">
        <v>1078</v>
      </c>
      <c r="B431" s="60" t="s">
        <v>1079</v>
      </c>
      <c r="C431" s="60">
        <v>14565</v>
      </c>
      <c r="D431" s="61" t="s">
        <v>1503</v>
      </c>
      <c r="E431" s="61" t="s">
        <v>1504</v>
      </c>
      <c r="F431" s="60">
        <v>8</v>
      </c>
      <c r="G431" s="61" t="s">
        <v>1505</v>
      </c>
      <c r="H431" s="62">
        <v>2000.2339999999999</v>
      </c>
      <c r="I431" s="60">
        <v>-21.1</v>
      </c>
      <c r="J431" s="62">
        <v>76.400000000000006</v>
      </c>
      <c r="K431" s="60">
        <v>3.7</v>
      </c>
      <c r="L431" s="60" t="s">
        <v>1506</v>
      </c>
      <c r="M431" s="60" t="s">
        <v>1253</v>
      </c>
      <c r="N431" s="60" t="s">
        <v>1428</v>
      </c>
      <c r="O431" s="60" t="s">
        <v>1380</v>
      </c>
      <c r="P431" s="60" t="s">
        <v>151</v>
      </c>
    </row>
    <row r="432" spans="1:16" x14ac:dyDescent="0.3">
      <c r="A432" s="60" t="s">
        <v>1078</v>
      </c>
      <c r="B432" s="60" t="s">
        <v>1079</v>
      </c>
      <c r="C432" s="60">
        <v>59818</v>
      </c>
      <c r="D432" s="61" t="s">
        <v>1503</v>
      </c>
      <c r="E432" s="61" t="s">
        <v>1504</v>
      </c>
      <c r="F432" s="60">
        <v>-999</v>
      </c>
      <c r="G432" s="61" t="s">
        <v>1505</v>
      </c>
      <c r="H432" s="62">
        <v>2000.2339999999999</v>
      </c>
      <c r="I432" s="60">
        <v>-22.8</v>
      </c>
      <c r="J432" s="62">
        <v>94</v>
      </c>
      <c r="K432" s="60">
        <v>1.9</v>
      </c>
      <c r="L432" s="60" t="s">
        <v>1507</v>
      </c>
      <c r="M432" s="60" t="s">
        <v>1199</v>
      </c>
      <c r="N432" s="60" t="s">
        <v>149</v>
      </c>
      <c r="O432" s="60" t="s">
        <v>1380</v>
      </c>
      <c r="P432" s="60" t="s">
        <v>151</v>
      </c>
    </row>
    <row r="433" spans="1:16" x14ac:dyDescent="0.3">
      <c r="A433" s="60" t="s">
        <v>1078</v>
      </c>
      <c r="B433" s="60" t="s">
        <v>1079</v>
      </c>
      <c r="C433" s="60">
        <v>14568</v>
      </c>
      <c r="D433" s="61" t="s">
        <v>1508</v>
      </c>
      <c r="E433" s="61" t="s">
        <v>1509</v>
      </c>
      <c r="F433" s="60">
        <v>26</v>
      </c>
      <c r="G433" s="61" t="s">
        <v>1510</v>
      </c>
      <c r="H433" s="62">
        <v>2000.296</v>
      </c>
      <c r="I433" s="60">
        <v>-16.8</v>
      </c>
      <c r="J433" s="62">
        <v>85</v>
      </c>
      <c r="K433" s="60">
        <v>3.2</v>
      </c>
      <c r="L433" s="60" t="s">
        <v>1511</v>
      </c>
      <c r="M433" s="60" t="s">
        <v>1214</v>
      </c>
      <c r="N433" s="60" t="s">
        <v>1382</v>
      </c>
      <c r="O433" s="60" t="s">
        <v>1380</v>
      </c>
      <c r="P433" s="60" t="s">
        <v>151</v>
      </c>
    </row>
    <row r="434" spans="1:16" x14ac:dyDescent="0.3">
      <c r="A434" s="60" t="s">
        <v>1078</v>
      </c>
      <c r="B434" s="60" t="s">
        <v>1079</v>
      </c>
      <c r="C434" s="60">
        <v>60290</v>
      </c>
      <c r="D434" s="61" t="s">
        <v>1508</v>
      </c>
      <c r="E434" s="61" t="s">
        <v>1509</v>
      </c>
      <c r="F434" s="60">
        <v>26</v>
      </c>
      <c r="G434" s="61" t="s">
        <v>1510</v>
      </c>
      <c r="H434" s="62">
        <v>2000.296</v>
      </c>
      <c r="I434" s="60">
        <v>-16.399999999999999</v>
      </c>
      <c r="J434" s="62">
        <v>87.7</v>
      </c>
      <c r="K434" s="60">
        <v>1.9</v>
      </c>
      <c r="L434" s="60" t="s">
        <v>1512</v>
      </c>
      <c r="M434" s="60" t="s">
        <v>1199</v>
      </c>
      <c r="N434" s="60" t="s">
        <v>149</v>
      </c>
      <c r="O434" s="60" t="s">
        <v>1380</v>
      </c>
      <c r="P434" s="60" t="s">
        <v>151</v>
      </c>
    </row>
    <row r="435" spans="1:16" x14ac:dyDescent="0.3">
      <c r="A435" s="60" t="s">
        <v>1078</v>
      </c>
      <c r="B435" s="60" t="s">
        <v>1079</v>
      </c>
      <c r="C435" s="60">
        <v>60287</v>
      </c>
      <c r="D435" s="61" t="s">
        <v>1509</v>
      </c>
      <c r="E435" s="61" t="s">
        <v>1513</v>
      </c>
      <c r="F435" s="60">
        <v>18</v>
      </c>
      <c r="G435" s="61" t="s">
        <v>1514</v>
      </c>
      <c r="H435" s="62">
        <v>2000.357</v>
      </c>
      <c r="I435" s="60">
        <v>-20.2</v>
      </c>
      <c r="J435" s="62">
        <v>89.3</v>
      </c>
      <c r="K435" s="60">
        <v>2.4</v>
      </c>
      <c r="L435" s="60" t="s">
        <v>1477</v>
      </c>
      <c r="M435" s="60" t="s">
        <v>1391</v>
      </c>
      <c r="N435" s="60" t="s">
        <v>149</v>
      </c>
      <c r="O435" s="60" t="s">
        <v>1380</v>
      </c>
      <c r="P435" s="60" t="s">
        <v>151</v>
      </c>
    </row>
    <row r="436" spans="1:16" x14ac:dyDescent="0.3">
      <c r="A436" s="60" t="s">
        <v>1078</v>
      </c>
      <c r="B436" s="60" t="s">
        <v>1079</v>
      </c>
      <c r="C436" s="60">
        <v>14569</v>
      </c>
      <c r="D436" s="61" t="s">
        <v>1509</v>
      </c>
      <c r="E436" s="61" t="s">
        <v>1513</v>
      </c>
      <c r="F436" s="60">
        <v>18</v>
      </c>
      <c r="G436" s="61" t="s">
        <v>1514</v>
      </c>
      <c r="H436" s="62">
        <v>2000.357</v>
      </c>
      <c r="I436" s="60">
        <v>-18.5</v>
      </c>
      <c r="J436" s="62">
        <v>80.7</v>
      </c>
      <c r="K436" s="60">
        <v>3.2</v>
      </c>
      <c r="L436" s="60" t="s">
        <v>1515</v>
      </c>
      <c r="M436" s="60" t="s">
        <v>1214</v>
      </c>
      <c r="N436" s="60" t="s">
        <v>1382</v>
      </c>
      <c r="O436" s="60" t="s">
        <v>1380</v>
      </c>
      <c r="P436" s="60" t="s">
        <v>151</v>
      </c>
    </row>
    <row r="437" spans="1:16" x14ac:dyDescent="0.3">
      <c r="A437" s="60" t="s">
        <v>1078</v>
      </c>
      <c r="B437" s="60" t="s">
        <v>1079</v>
      </c>
      <c r="C437" s="60">
        <v>14570</v>
      </c>
      <c r="D437" s="61" t="s">
        <v>1516</v>
      </c>
      <c r="E437" s="61" t="s">
        <v>1517</v>
      </c>
      <c r="F437" s="60">
        <v>11</v>
      </c>
      <c r="G437" s="61" t="s">
        <v>1518</v>
      </c>
      <c r="H437" s="62">
        <v>2000.414</v>
      </c>
      <c r="I437" s="60">
        <v>-22.5</v>
      </c>
      <c r="J437" s="62">
        <v>82</v>
      </c>
      <c r="K437" s="60">
        <v>3.2</v>
      </c>
      <c r="L437" s="60" t="s">
        <v>1519</v>
      </c>
      <c r="M437" s="60" t="s">
        <v>1214</v>
      </c>
      <c r="N437" s="60" t="s">
        <v>1382</v>
      </c>
      <c r="O437" s="60" t="s">
        <v>1380</v>
      </c>
      <c r="P437" s="60" t="s">
        <v>151</v>
      </c>
    </row>
    <row r="438" spans="1:16" x14ac:dyDescent="0.3">
      <c r="A438" s="60" t="s">
        <v>1078</v>
      </c>
      <c r="B438" s="60" t="s">
        <v>1079</v>
      </c>
      <c r="C438" s="60">
        <v>39188</v>
      </c>
      <c r="D438" s="61" t="s">
        <v>1516</v>
      </c>
      <c r="E438" s="61" t="s">
        <v>1517</v>
      </c>
      <c r="F438" s="60">
        <v>11</v>
      </c>
      <c r="G438" s="61" t="s">
        <v>1518</v>
      </c>
      <c r="H438" s="62">
        <v>2000.414</v>
      </c>
      <c r="I438" s="60">
        <v>-22.4</v>
      </c>
      <c r="J438" s="62">
        <v>90.8</v>
      </c>
      <c r="K438" s="60">
        <v>1.4</v>
      </c>
      <c r="L438" s="60" t="s">
        <v>1520</v>
      </c>
      <c r="M438" s="60" t="s">
        <v>1502</v>
      </c>
      <c r="N438" s="60" t="s">
        <v>149</v>
      </c>
      <c r="O438" s="60" t="s">
        <v>1380</v>
      </c>
      <c r="P438" s="60" t="s">
        <v>151</v>
      </c>
    </row>
    <row r="439" spans="1:16" x14ac:dyDescent="0.3">
      <c r="A439" s="60" t="s">
        <v>1078</v>
      </c>
      <c r="B439" s="60" t="s">
        <v>1079</v>
      </c>
      <c r="C439" s="60">
        <v>59819</v>
      </c>
      <c r="D439" s="61" t="s">
        <v>1516</v>
      </c>
      <c r="E439" s="61" t="s">
        <v>1517</v>
      </c>
      <c r="F439" s="60">
        <v>11</v>
      </c>
      <c r="G439" s="61" t="s">
        <v>1518</v>
      </c>
      <c r="H439" s="62">
        <v>2000.414</v>
      </c>
      <c r="I439" s="60">
        <v>-22.6</v>
      </c>
      <c r="J439" s="62">
        <v>80.099999999999994</v>
      </c>
      <c r="K439" s="60">
        <v>1.9</v>
      </c>
      <c r="L439" s="60" t="s">
        <v>1521</v>
      </c>
      <c r="M439" s="60" t="s">
        <v>1199</v>
      </c>
      <c r="N439" s="60" t="s">
        <v>149</v>
      </c>
      <c r="O439" s="60" t="s">
        <v>1380</v>
      </c>
      <c r="P439" s="60" t="s">
        <v>151</v>
      </c>
    </row>
    <row r="440" spans="1:16" x14ac:dyDescent="0.3">
      <c r="A440" s="60" t="s">
        <v>1078</v>
      </c>
      <c r="B440" s="60" t="s">
        <v>1079</v>
      </c>
      <c r="C440" s="60">
        <v>14571</v>
      </c>
      <c r="D440" s="61" t="s">
        <v>1522</v>
      </c>
      <c r="E440" s="61" t="s">
        <v>1523</v>
      </c>
      <c r="F440" s="60">
        <v>16</v>
      </c>
      <c r="G440" s="61" t="s">
        <v>1524</v>
      </c>
      <c r="H440" s="62">
        <v>2000.4690000000001</v>
      </c>
      <c r="I440" s="60">
        <v>-22</v>
      </c>
      <c r="J440" s="62">
        <v>75.900000000000006</v>
      </c>
      <c r="K440" s="60">
        <v>3.3</v>
      </c>
      <c r="L440" s="60" t="s">
        <v>1525</v>
      </c>
      <c r="M440" s="60" t="s">
        <v>1077</v>
      </c>
      <c r="N440" s="60" t="s">
        <v>1382</v>
      </c>
      <c r="O440" s="60" t="s">
        <v>1380</v>
      </c>
      <c r="P440" s="60" t="s">
        <v>151</v>
      </c>
    </row>
    <row r="441" spans="1:16" x14ac:dyDescent="0.3">
      <c r="A441" s="60" t="s">
        <v>1078</v>
      </c>
      <c r="B441" s="60" t="s">
        <v>1079</v>
      </c>
      <c r="C441" s="60">
        <v>14572</v>
      </c>
      <c r="D441" s="61" t="s">
        <v>1526</v>
      </c>
      <c r="E441" s="61" t="s">
        <v>1527</v>
      </c>
      <c r="F441" s="60">
        <v>11</v>
      </c>
      <c r="G441" s="61" t="s">
        <v>1528</v>
      </c>
      <c r="H441" s="62">
        <v>2000.712</v>
      </c>
      <c r="I441" s="60">
        <v>-24.4</v>
      </c>
      <c r="J441" s="62">
        <v>90.1</v>
      </c>
      <c r="K441" s="60">
        <v>3.2</v>
      </c>
      <c r="L441" s="60" t="s">
        <v>1529</v>
      </c>
      <c r="M441" s="60" t="s">
        <v>1214</v>
      </c>
      <c r="N441" s="60" t="s">
        <v>1428</v>
      </c>
      <c r="O441" s="60" t="s">
        <v>1380</v>
      </c>
      <c r="P441" s="60" t="s">
        <v>151</v>
      </c>
    </row>
    <row r="442" spans="1:16" x14ac:dyDescent="0.3">
      <c r="A442" s="60" t="s">
        <v>1078</v>
      </c>
      <c r="B442" s="60" t="s">
        <v>1079</v>
      </c>
      <c r="C442" s="60">
        <v>14573</v>
      </c>
      <c r="D442" s="61" t="s">
        <v>1527</v>
      </c>
      <c r="E442" s="61" t="s">
        <v>1530</v>
      </c>
      <c r="F442" s="60">
        <v>18</v>
      </c>
      <c r="G442" s="61" t="s">
        <v>1531</v>
      </c>
      <c r="H442" s="62">
        <v>2000.75</v>
      </c>
      <c r="I442" s="60">
        <v>-22.5</v>
      </c>
      <c r="J442" s="62">
        <v>93.8</v>
      </c>
      <c r="K442" s="60">
        <v>3.5</v>
      </c>
      <c r="L442" s="60" t="s">
        <v>1507</v>
      </c>
      <c r="M442" s="60" t="s">
        <v>1219</v>
      </c>
      <c r="N442" s="60" t="s">
        <v>1428</v>
      </c>
      <c r="O442" s="60" t="s">
        <v>1380</v>
      </c>
      <c r="P442" s="60" t="s">
        <v>151</v>
      </c>
    </row>
    <row r="443" spans="1:16" x14ac:dyDescent="0.3">
      <c r="A443" s="60" t="s">
        <v>1078</v>
      </c>
      <c r="B443" s="60" t="s">
        <v>1079</v>
      </c>
      <c r="C443" s="60">
        <v>59820</v>
      </c>
      <c r="D443" s="61" t="s">
        <v>1530</v>
      </c>
      <c r="E443" s="61" t="s">
        <v>1532</v>
      </c>
      <c r="F443" s="60">
        <v>-999</v>
      </c>
      <c r="G443" s="61" t="s">
        <v>1533</v>
      </c>
      <c r="H443" s="62">
        <v>2000.7860000000001</v>
      </c>
      <c r="I443" s="60">
        <v>-25.3</v>
      </c>
      <c r="J443" s="62">
        <v>88.8</v>
      </c>
      <c r="K443" s="60">
        <v>1.9</v>
      </c>
      <c r="L443" s="60" t="s">
        <v>1534</v>
      </c>
      <c r="M443" s="60" t="s">
        <v>1082</v>
      </c>
      <c r="N443" s="60" t="s">
        <v>149</v>
      </c>
      <c r="O443" s="60" t="s">
        <v>1380</v>
      </c>
      <c r="P443" s="60" t="s">
        <v>151</v>
      </c>
    </row>
    <row r="444" spans="1:16" x14ac:dyDescent="0.3">
      <c r="A444" s="60" t="s">
        <v>1078</v>
      </c>
      <c r="B444" s="60" t="s">
        <v>1079</v>
      </c>
      <c r="C444" s="60">
        <v>14574</v>
      </c>
      <c r="D444" s="61" t="s">
        <v>1530</v>
      </c>
      <c r="E444" s="61" t="s">
        <v>1532</v>
      </c>
      <c r="F444" s="60">
        <v>8</v>
      </c>
      <c r="G444" s="61" t="s">
        <v>1533</v>
      </c>
      <c r="H444" s="62">
        <v>2000.7860000000001</v>
      </c>
      <c r="I444" s="60">
        <v>-25.5</v>
      </c>
      <c r="J444" s="62">
        <v>91.1</v>
      </c>
      <c r="K444" s="60">
        <v>3.2</v>
      </c>
      <c r="L444" s="60" t="s">
        <v>1535</v>
      </c>
      <c r="M444" s="60" t="s">
        <v>1214</v>
      </c>
      <c r="N444" s="60" t="s">
        <v>1536</v>
      </c>
      <c r="O444" s="60" t="s">
        <v>1380</v>
      </c>
      <c r="P444" s="60" t="s">
        <v>151</v>
      </c>
    </row>
    <row r="445" spans="1:16" x14ac:dyDescent="0.3">
      <c r="A445" s="60" t="s">
        <v>1078</v>
      </c>
      <c r="B445" s="60" t="s">
        <v>1079</v>
      </c>
      <c r="C445" s="60">
        <v>14575</v>
      </c>
      <c r="D445" s="61" t="s">
        <v>1532</v>
      </c>
      <c r="E445" s="61" t="s">
        <v>1537</v>
      </c>
      <c r="F445" s="60">
        <v>64</v>
      </c>
      <c r="G445" s="61" t="s">
        <v>1538</v>
      </c>
      <c r="H445" s="62">
        <v>2000.884</v>
      </c>
      <c r="I445" s="60">
        <v>-12</v>
      </c>
      <c r="J445" s="62">
        <v>96.4</v>
      </c>
      <c r="K445" s="60">
        <v>3.2</v>
      </c>
      <c r="L445" s="60" t="s">
        <v>1539</v>
      </c>
      <c r="M445" s="60" t="s">
        <v>1214</v>
      </c>
      <c r="N445" s="60" t="s">
        <v>1536</v>
      </c>
      <c r="O445" s="60" t="s">
        <v>1380</v>
      </c>
      <c r="P445" s="60" t="s">
        <v>151</v>
      </c>
    </row>
    <row r="446" spans="1:16" x14ac:dyDescent="0.3">
      <c r="A446" s="60" t="s">
        <v>1078</v>
      </c>
      <c r="B446" s="60" t="s">
        <v>1079</v>
      </c>
      <c r="C446" s="60">
        <v>59824</v>
      </c>
      <c r="D446" s="61" t="s">
        <v>1540</v>
      </c>
      <c r="E446" s="61" t="s">
        <v>1541</v>
      </c>
      <c r="F446" s="60">
        <v>16</v>
      </c>
      <c r="G446" s="61" t="s">
        <v>1542</v>
      </c>
      <c r="H446" s="62">
        <v>2001.0319999999999</v>
      </c>
      <c r="I446" s="60">
        <v>-22.2</v>
      </c>
      <c r="J446" s="62">
        <v>78.2</v>
      </c>
      <c r="K446" s="60">
        <v>1.9</v>
      </c>
      <c r="L446" s="60" t="s">
        <v>1543</v>
      </c>
      <c r="M446" s="60" t="s">
        <v>1199</v>
      </c>
      <c r="N446" s="60" t="s">
        <v>149</v>
      </c>
      <c r="O446" s="60" t="s">
        <v>1380</v>
      </c>
      <c r="P446" s="60" t="s">
        <v>151</v>
      </c>
    </row>
    <row r="447" spans="1:16" x14ac:dyDescent="0.3">
      <c r="A447" s="60" t="s">
        <v>1078</v>
      </c>
      <c r="B447" s="60" t="s">
        <v>1079</v>
      </c>
      <c r="C447" s="60">
        <v>15532</v>
      </c>
      <c r="D447" s="61" t="s">
        <v>1540</v>
      </c>
      <c r="E447" s="61" t="s">
        <v>1541</v>
      </c>
      <c r="F447" s="60">
        <v>18</v>
      </c>
      <c r="G447" s="61" t="s">
        <v>1542</v>
      </c>
      <c r="H447" s="62">
        <v>2001.0319999999999</v>
      </c>
      <c r="I447" s="60">
        <v>-22.3</v>
      </c>
      <c r="J447" s="62">
        <v>92.3</v>
      </c>
      <c r="K447" s="60">
        <v>3.1</v>
      </c>
      <c r="L447" s="60" t="s">
        <v>1496</v>
      </c>
      <c r="M447" s="60" t="s">
        <v>930</v>
      </c>
      <c r="N447" s="60" t="s">
        <v>1382</v>
      </c>
      <c r="O447" s="60" t="s">
        <v>1380</v>
      </c>
      <c r="P447" s="60" t="s">
        <v>151</v>
      </c>
    </row>
    <row r="448" spans="1:16" x14ac:dyDescent="0.3">
      <c r="A448" s="60" t="s">
        <v>1078</v>
      </c>
      <c r="B448" s="60" t="s">
        <v>1079</v>
      </c>
      <c r="C448" s="60">
        <v>15533</v>
      </c>
      <c r="D448" s="61" t="s">
        <v>1544</v>
      </c>
      <c r="E448" s="61" t="s">
        <v>1545</v>
      </c>
      <c r="F448" s="60">
        <v>9</v>
      </c>
      <c r="G448" s="61" t="s">
        <v>1546</v>
      </c>
      <c r="H448" s="62">
        <v>2001.19</v>
      </c>
      <c r="I448" s="60">
        <v>-24.8</v>
      </c>
      <c r="J448" s="62">
        <v>86</v>
      </c>
      <c r="K448" s="60">
        <v>3.2</v>
      </c>
      <c r="L448" s="60" t="s">
        <v>1547</v>
      </c>
      <c r="M448" s="60" t="s">
        <v>1214</v>
      </c>
      <c r="N448" s="60" t="s">
        <v>1382</v>
      </c>
      <c r="O448" s="60" t="s">
        <v>1380</v>
      </c>
      <c r="P448" s="60" t="s">
        <v>151</v>
      </c>
    </row>
    <row r="449" spans="1:16" x14ac:dyDescent="0.3">
      <c r="A449" s="60" t="s">
        <v>1078</v>
      </c>
      <c r="B449" s="60" t="s">
        <v>1079</v>
      </c>
      <c r="C449" s="60">
        <v>39527</v>
      </c>
      <c r="D449" s="61" t="s">
        <v>1544</v>
      </c>
      <c r="E449" s="61" t="s">
        <v>1545</v>
      </c>
      <c r="F449" s="60">
        <v>9</v>
      </c>
      <c r="G449" s="61" t="s">
        <v>1546</v>
      </c>
      <c r="H449" s="62">
        <v>2001.19</v>
      </c>
      <c r="I449" s="60">
        <v>-24.5</v>
      </c>
      <c r="J449" s="62">
        <v>85.5</v>
      </c>
      <c r="K449" s="60">
        <v>0.5</v>
      </c>
      <c r="L449" s="60" t="s">
        <v>1548</v>
      </c>
      <c r="M449" s="60" t="s">
        <v>1549</v>
      </c>
      <c r="N449" s="60" t="s">
        <v>149</v>
      </c>
      <c r="O449" s="60" t="s">
        <v>1380</v>
      </c>
      <c r="P449" s="60" t="s">
        <v>151</v>
      </c>
    </row>
    <row r="450" spans="1:16" x14ac:dyDescent="0.3">
      <c r="A450" s="60" t="s">
        <v>1078</v>
      </c>
      <c r="B450" s="60" t="s">
        <v>1079</v>
      </c>
      <c r="C450" s="60">
        <v>15534</v>
      </c>
      <c r="D450" s="61" t="s">
        <v>1545</v>
      </c>
      <c r="E450" s="61" t="s">
        <v>1550</v>
      </c>
      <c r="F450" s="60">
        <v>19</v>
      </c>
      <c r="G450" s="61" t="s">
        <v>1551</v>
      </c>
      <c r="H450" s="62">
        <v>2001.229</v>
      </c>
      <c r="I450" s="60">
        <v>-22.3</v>
      </c>
      <c r="J450" s="62">
        <v>92.8</v>
      </c>
      <c r="K450" s="60">
        <v>3.1</v>
      </c>
      <c r="L450" s="60" t="s">
        <v>1552</v>
      </c>
      <c r="M450" s="60" t="s">
        <v>930</v>
      </c>
      <c r="N450" s="60" t="s">
        <v>1382</v>
      </c>
      <c r="O450" s="60" t="s">
        <v>1380</v>
      </c>
      <c r="P450" s="60" t="s">
        <v>151</v>
      </c>
    </row>
    <row r="451" spans="1:16" x14ac:dyDescent="0.3">
      <c r="A451" s="60" t="s">
        <v>1078</v>
      </c>
      <c r="B451" s="60" t="s">
        <v>1079</v>
      </c>
      <c r="C451" s="60">
        <v>60289</v>
      </c>
      <c r="D451" s="61" t="s">
        <v>1553</v>
      </c>
      <c r="E451" s="61" t="s">
        <v>1554</v>
      </c>
      <c r="F451" s="60">
        <v>15</v>
      </c>
      <c r="G451" s="61" t="s">
        <v>1555</v>
      </c>
      <c r="H451" s="62">
        <v>2001.7329999999999</v>
      </c>
      <c r="I451" s="60">
        <v>-19.7</v>
      </c>
      <c r="J451" s="62">
        <v>91.5</v>
      </c>
      <c r="K451" s="60">
        <v>2.1</v>
      </c>
      <c r="L451" s="60" t="s">
        <v>1556</v>
      </c>
      <c r="M451" s="60" t="s">
        <v>1125</v>
      </c>
      <c r="N451" s="60" t="s">
        <v>149</v>
      </c>
      <c r="O451" s="60" t="s">
        <v>1380</v>
      </c>
      <c r="P451" s="60" t="s">
        <v>151</v>
      </c>
    </row>
    <row r="452" spans="1:16" x14ac:dyDescent="0.3">
      <c r="A452" s="60" t="s">
        <v>1078</v>
      </c>
      <c r="B452" s="60" t="s">
        <v>1079</v>
      </c>
      <c r="C452" s="60">
        <v>16594</v>
      </c>
      <c r="D452" s="61" t="s">
        <v>1553</v>
      </c>
      <c r="E452" s="61" t="s">
        <v>1554</v>
      </c>
      <c r="F452" s="60">
        <v>15</v>
      </c>
      <c r="G452" s="61" t="s">
        <v>1555</v>
      </c>
      <c r="H452" s="62">
        <v>2001.7329999999999</v>
      </c>
      <c r="I452" s="60">
        <v>-19.7</v>
      </c>
      <c r="J452" s="62">
        <v>77.5</v>
      </c>
      <c r="K452" s="60">
        <v>2.6</v>
      </c>
      <c r="L452" s="60" t="s">
        <v>1557</v>
      </c>
      <c r="M452" s="60" t="s">
        <v>1558</v>
      </c>
      <c r="N452" s="60" t="s">
        <v>1460</v>
      </c>
      <c r="O452" s="60" t="s">
        <v>1380</v>
      </c>
      <c r="P452" s="60" t="s">
        <v>151</v>
      </c>
    </row>
    <row r="453" spans="1:16" x14ac:dyDescent="0.3">
      <c r="A453" s="60" t="s">
        <v>1078</v>
      </c>
      <c r="B453" s="60" t="s">
        <v>1079</v>
      </c>
      <c r="C453" s="60">
        <v>16595</v>
      </c>
      <c r="D453" s="61" t="s">
        <v>1554</v>
      </c>
      <c r="E453" s="61" t="s">
        <v>1559</v>
      </c>
      <c r="F453" s="60">
        <v>15</v>
      </c>
      <c r="G453" s="61" t="s">
        <v>1560</v>
      </c>
      <c r="H453" s="62">
        <v>2001.7739999999999</v>
      </c>
      <c r="I453" s="60">
        <v>-20.2</v>
      </c>
      <c r="J453" s="62">
        <v>77.3</v>
      </c>
      <c r="K453" s="60">
        <v>2.5</v>
      </c>
      <c r="L453" s="60" t="s">
        <v>1561</v>
      </c>
      <c r="M453" s="60" t="s">
        <v>1562</v>
      </c>
      <c r="N453" s="60" t="s">
        <v>1382</v>
      </c>
      <c r="O453" s="60" t="s">
        <v>1380</v>
      </c>
      <c r="P453" s="60" t="s">
        <v>151</v>
      </c>
    </row>
    <row r="454" spans="1:16" x14ac:dyDescent="0.3">
      <c r="A454" s="60" t="s">
        <v>1078</v>
      </c>
      <c r="B454" s="60" t="s">
        <v>1079</v>
      </c>
      <c r="C454" s="60">
        <v>16596</v>
      </c>
      <c r="D454" s="61" t="s">
        <v>1559</v>
      </c>
      <c r="E454" s="61" t="s">
        <v>1563</v>
      </c>
      <c r="F454" s="60">
        <v>13</v>
      </c>
      <c r="G454" s="61" t="s">
        <v>1564</v>
      </c>
      <c r="H454" s="62">
        <v>2001.8119999999999</v>
      </c>
      <c r="I454" s="60">
        <v>-19.600000000000001</v>
      </c>
      <c r="J454" s="62">
        <v>83.1</v>
      </c>
      <c r="K454" s="60">
        <v>2.5</v>
      </c>
      <c r="L454" s="60" t="s">
        <v>1565</v>
      </c>
      <c r="M454" s="60" t="s">
        <v>1562</v>
      </c>
      <c r="N454" s="60" t="s">
        <v>1428</v>
      </c>
      <c r="O454" s="60" t="s">
        <v>1380</v>
      </c>
      <c r="P454" s="60" t="s">
        <v>151</v>
      </c>
    </row>
    <row r="455" spans="1:16" x14ac:dyDescent="0.3">
      <c r="A455" s="60" t="s">
        <v>1078</v>
      </c>
      <c r="B455" s="60" t="s">
        <v>1079</v>
      </c>
      <c r="C455" s="60">
        <v>16597</v>
      </c>
      <c r="D455" s="61" t="s">
        <v>1563</v>
      </c>
      <c r="E455" s="61" t="s">
        <v>1566</v>
      </c>
      <c r="F455" s="60">
        <v>14</v>
      </c>
      <c r="G455" s="61" t="s">
        <v>1567</v>
      </c>
      <c r="H455" s="62">
        <v>2001.8510000000001</v>
      </c>
      <c r="I455" s="60">
        <v>-20.7</v>
      </c>
      <c r="J455" s="62">
        <v>75.7</v>
      </c>
      <c r="K455" s="60">
        <v>3.6</v>
      </c>
      <c r="L455" s="60" t="s">
        <v>1568</v>
      </c>
      <c r="M455" s="60" t="s">
        <v>1224</v>
      </c>
      <c r="N455" s="60" t="s">
        <v>1460</v>
      </c>
      <c r="O455" s="60" t="s">
        <v>1380</v>
      </c>
      <c r="P455" s="60" t="s">
        <v>151</v>
      </c>
    </row>
    <row r="456" spans="1:16" x14ac:dyDescent="0.3">
      <c r="A456" s="60" t="s">
        <v>1078</v>
      </c>
      <c r="B456" s="60" t="s">
        <v>1079</v>
      </c>
      <c r="C456" s="60">
        <v>16773</v>
      </c>
      <c r="D456" s="61" t="s">
        <v>1569</v>
      </c>
      <c r="E456" s="61" t="s">
        <v>1570</v>
      </c>
      <c r="F456" s="60">
        <v>14</v>
      </c>
      <c r="G456" s="61" t="s">
        <v>1571</v>
      </c>
      <c r="H456" s="62">
        <v>2001.922</v>
      </c>
      <c r="I456" s="60">
        <v>-19.100000000000001</v>
      </c>
      <c r="J456" s="62">
        <v>85</v>
      </c>
      <c r="K456" s="60">
        <v>2.9</v>
      </c>
      <c r="L456" s="60" t="s">
        <v>1572</v>
      </c>
      <c r="M456" s="60" t="s">
        <v>1573</v>
      </c>
      <c r="N456" s="60" t="s">
        <v>1460</v>
      </c>
      <c r="O456" s="60" t="s">
        <v>1380</v>
      </c>
      <c r="P456" s="60" t="s">
        <v>151</v>
      </c>
    </row>
    <row r="457" spans="1:16" x14ac:dyDescent="0.3">
      <c r="A457" s="60" t="s">
        <v>1078</v>
      </c>
      <c r="B457" s="60" t="s">
        <v>1079</v>
      </c>
      <c r="C457" s="60">
        <v>39532</v>
      </c>
      <c r="D457" s="61" t="s">
        <v>1569</v>
      </c>
      <c r="E457" s="61" t="s">
        <v>1570</v>
      </c>
      <c r="F457" s="60">
        <v>14</v>
      </c>
      <c r="G457" s="61" t="s">
        <v>1571</v>
      </c>
      <c r="H457" s="62">
        <v>2001.922</v>
      </c>
      <c r="I457" s="60">
        <v>-19.2</v>
      </c>
      <c r="J457" s="62">
        <v>85.6</v>
      </c>
      <c r="K457" s="60">
        <v>1.4</v>
      </c>
      <c r="L457" s="60" t="s">
        <v>1574</v>
      </c>
      <c r="M457" s="60" t="s">
        <v>1502</v>
      </c>
      <c r="N457" s="60" t="s">
        <v>149</v>
      </c>
      <c r="O457" s="60" t="s">
        <v>1380</v>
      </c>
      <c r="P457" s="60" t="s">
        <v>151</v>
      </c>
    </row>
    <row r="458" spans="1:16" x14ac:dyDescent="0.3">
      <c r="A458" s="60" t="s">
        <v>1078</v>
      </c>
      <c r="B458" s="60" t="s">
        <v>1079</v>
      </c>
      <c r="C458" s="60">
        <v>16774</v>
      </c>
      <c r="D458" s="61" t="s">
        <v>1570</v>
      </c>
      <c r="E458" s="61" t="s">
        <v>1575</v>
      </c>
      <c r="F458" s="60">
        <v>11</v>
      </c>
      <c r="G458" s="61" t="s">
        <v>1576</v>
      </c>
      <c r="H458" s="62">
        <v>2001.9549999999999</v>
      </c>
      <c r="I458" s="60">
        <v>-17</v>
      </c>
      <c r="J458" s="62">
        <v>80</v>
      </c>
      <c r="K458" s="60">
        <v>2.9</v>
      </c>
      <c r="L458" s="60" t="s">
        <v>1577</v>
      </c>
      <c r="M458" s="60" t="s">
        <v>1573</v>
      </c>
      <c r="N458" s="60" t="s">
        <v>1428</v>
      </c>
      <c r="O458" s="60" t="s">
        <v>1380</v>
      </c>
      <c r="P458" s="60" t="s">
        <v>151</v>
      </c>
    </row>
    <row r="459" spans="1:16" x14ac:dyDescent="0.3">
      <c r="A459" s="60" t="s">
        <v>1078</v>
      </c>
      <c r="B459" s="60" t="s">
        <v>1079</v>
      </c>
      <c r="C459" s="60">
        <v>16775</v>
      </c>
      <c r="D459" s="61" t="s">
        <v>1575</v>
      </c>
      <c r="E459" s="61" t="s">
        <v>1578</v>
      </c>
      <c r="F459" s="60">
        <v>17</v>
      </c>
      <c r="G459" s="61" t="s">
        <v>1579</v>
      </c>
      <c r="H459" s="62">
        <v>2001.9929999999999</v>
      </c>
      <c r="I459" s="60">
        <v>-17.600000000000001</v>
      </c>
      <c r="J459" s="62">
        <v>80.5</v>
      </c>
      <c r="K459" s="60">
        <v>2.8</v>
      </c>
      <c r="L459" s="60" t="s">
        <v>1580</v>
      </c>
      <c r="M459" s="60" t="s">
        <v>1581</v>
      </c>
      <c r="N459" s="60" t="s">
        <v>1382</v>
      </c>
      <c r="O459" s="60" t="s">
        <v>1380</v>
      </c>
      <c r="P459" s="60" t="s">
        <v>151</v>
      </c>
    </row>
    <row r="460" spans="1:16" x14ac:dyDescent="0.3">
      <c r="A460" s="60" t="s">
        <v>1078</v>
      </c>
      <c r="B460" s="60" t="s">
        <v>1079</v>
      </c>
      <c r="C460" s="60">
        <v>59821</v>
      </c>
      <c r="D460" s="61" t="s">
        <v>1575</v>
      </c>
      <c r="E460" s="61" t="s">
        <v>1578</v>
      </c>
      <c r="F460" s="60">
        <v>17</v>
      </c>
      <c r="G460" s="61" t="s">
        <v>1579</v>
      </c>
      <c r="H460" s="62">
        <v>2001.9929999999999</v>
      </c>
      <c r="I460" s="60">
        <v>-17.600000000000001</v>
      </c>
      <c r="J460" s="62">
        <v>91</v>
      </c>
      <c r="K460" s="60">
        <v>2</v>
      </c>
      <c r="L460" s="60" t="s">
        <v>1535</v>
      </c>
      <c r="M460" s="60" t="s">
        <v>1082</v>
      </c>
      <c r="N460" s="60" t="s">
        <v>149</v>
      </c>
      <c r="O460" s="60" t="s">
        <v>1380</v>
      </c>
      <c r="P460" s="60" t="s">
        <v>151</v>
      </c>
    </row>
    <row r="461" spans="1:16" x14ac:dyDescent="0.3">
      <c r="A461" s="60" t="s">
        <v>1078</v>
      </c>
      <c r="B461" s="60" t="s">
        <v>1079</v>
      </c>
      <c r="C461" s="60">
        <v>19527</v>
      </c>
      <c r="D461" s="61" t="s">
        <v>1578</v>
      </c>
      <c r="E461" s="61" t="s">
        <v>1582</v>
      </c>
      <c r="F461" s="60">
        <v>7</v>
      </c>
      <c r="G461" s="61" t="s">
        <v>1583</v>
      </c>
      <c r="H461" s="62">
        <v>2002.0260000000001</v>
      </c>
      <c r="I461" s="60">
        <v>-15</v>
      </c>
      <c r="J461" s="62">
        <v>78.7</v>
      </c>
      <c r="K461" s="60">
        <v>2.2999999999999998</v>
      </c>
      <c r="L461" s="60" t="s">
        <v>1584</v>
      </c>
      <c r="M461" s="60" t="s">
        <v>1189</v>
      </c>
      <c r="N461" s="60" t="s">
        <v>1382</v>
      </c>
      <c r="O461" s="60" t="s">
        <v>1380</v>
      </c>
      <c r="P461" s="60" t="s">
        <v>151</v>
      </c>
    </row>
    <row r="462" spans="1:16" x14ac:dyDescent="0.3">
      <c r="A462" s="60" t="s">
        <v>1078</v>
      </c>
      <c r="B462" s="60" t="s">
        <v>1079</v>
      </c>
      <c r="C462" s="60">
        <v>22303</v>
      </c>
      <c r="D462" s="61" t="s">
        <v>1582</v>
      </c>
      <c r="E462" s="61" t="s">
        <v>1585</v>
      </c>
      <c r="F462" s="60">
        <v>21</v>
      </c>
      <c r="G462" s="61" t="s">
        <v>1586</v>
      </c>
      <c r="H462" s="62">
        <v>2002.0640000000001</v>
      </c>
      <c r="I462" s="60">
        <v>-18</v>
      </c>
      <c r="J462" s="62">
        <v>94.9</v>
      </c>
      <c r="K462" s="60">
        <v>2.2000000000000002</v>
      </c>
      <c r="L462" s="60" t="s">
        <v>1587</v>
      </c>
      <c r="M462" s="60" t="s">
        <v>1125</v>
      </c>
      <c r="N462" s="60" t="s">
        <v>1382</v>
      </c>
      <c r="O462" s="60" t="s">
        <v>1380</v>
      </c>
      <c r="P462" s="60" t="s">
        <v>151</v>
      </c>
    </row>
    <row r="463" spans="1:16" x14ac:dyDescent="0.3">
      <c r="A463" s="60" t="s">
        <v>1078</v>
      </c>
      <c r="B463" s="60" t="s">
        <v>1079</v>
      </c>
      <c r="C463" s="60">
        <v>22304</v>
      </c>
      <c r="D463" s="61" t="s">
        <v>1585</v>
      </c>
      <c r="E463" s="61" t="s">
        <v>1588</v>
      </c>
      <c r="F463" s="60">
        <v>14</v>
      </c>
      <c r="G463" s="61" t="s">
        <v>1589</v>
      </c>
      <c r="H463" s="62">
        <v>2002.114</v>
      </c>
      <c r="I463" s="60">
        <v>-19.3</v>
      </c>
      <c r="J463" s="62">
        <v>91.3</v>
      </c>
      <c r="K463" s="60">
        <v>2.1</v>
      </c>
      <c r="L463" s="60" t="s">
        <v>1590</v>
      </c>
      <c r="M463" s="60" t="s">
        <v>1149</v>
      </c>
      <c r="N463" s="60" t="s">
        <v>1382</v>
      </c>
      <c r="O463" s="60" t="s">
        <v>1380</v>
      </c>
      <c r="P463" s="60" t="s">
        <v>151</v>
      </c>
    </row>
    <row r="464" spans="1:16" x14ac:dyDescent="0.3">
      <c r="A464" s="60" t="s">
        <v>1078</v>
      </c>
      <c r="B464" s="60" t="s">
        <v>1079</v>
      </c>
      <c r="C464" s="60">
        <v>16776</v>
      </c>
      <c r="D464" s="61" t="s">
        <v>1588</v>
      </c>
      <c r="E464" s="61" t="s">
        <v>1591</v>
      </c>
      <c r="F464" s="60">
        <v>36</v>
      </c>
      <c r="G464" s="61" t="s">
        <v>1592</v>
      </c>
      <c r="H464" s="62">
        <v>2002.182</v>
      </c>
      <c r="I464" s="60">
        <v>-12.7</v>
      </c>
      <c r="J464" s="62">
        <v>79</v>
      </c>
      <c r="K464" s="60">
        <v>2.7</v>
      </c>
      <c r="L464" s="60" t="s">
        <v>1593</v>
      </c>
      <c r="M464" s="60" t="s">
        <v>1594</v>
      </c>
      <c r="N464" s="60" t="s">
        <v>1382</v>
      </c>
      <c r="O464" s="60" t="s">
        <v>1380</v>
      </c>
      <c r="P464" s="60" t="s">
        <v>151</v>
      </c>
    </row>
    <row r="465" spans="1:16" x14ac:dyDescent="0.3">
      <c r="A465" s="60" t="s">
        <v>1078</v>
      </c>
      <c r="B465" s="60" t="s">
        <v>1079</v>
      </c>
      <c r="C465" s="60">
        <v>60291</v>
      </c>
      <c r="D465" s="61" t="s">
        <v>1588</v>
      </c>
      <c r="E465" s="61" t="s">
        <v>1591</v>
      </c>
      <c r="F465" s="60">
        <v>36</v>
      </c>
      <c r="G465" s="61" t="s">
        <v>1592</v>
      </c>
      <c r="H465" s="62">
        <v>2002.182</v>
      </c>
      <c r="I465" s="60">
        <v>-12.7</v>
      </c>
      <c r="J465" s="62">
        <v>91.7</v>
      </c>
      <c r="K465" s="60">
        <v>2</v>
      </c>
      <c r="L465" s="60" t="s">
        <v>1595</v>
      </c>
      <c r="M465" s="60" t="s">
        <v>1082</v>
      </c>
      <c r="N465" s="60" t="s">
        <v>149</v>
      </c>
      <c r="O465" s="60" t="s">
        <v>1380</v>
      </c>
      <c r="P465" s="60" t="s">
        <v>151</v>
      </c>
    </row>
    <row r="466" spans="1:16" x14ac:dyDescent="0.3">
      <c r="A466" s="60" t="s">
        <v>1078</v>
      </c>
      <c r="B466" s="60" t="s">
        <v>1079</v>
      </c>
      <c r="C466" s="60">
        <v>22369</v>
      </c>
      <c r="D466" s="61" t="s">
        <v>1591</v>
      </c>
      <c r="E466" s="61" t="s">
        <v>1596</v>
      </c>
      <c r="F466" s="60">
        <v>13</v>
      </c>
      <c r="G466" s="61" t="s">
        <v>1597</v>
      </c>
      <c r="H466" s="62">
        <v>2002.248</v>
      </c>
      <c r="I466" s="60">
        <v>-21.3</v>
      </c>
      <c r="J466" s="62">
        <v>89.8</v>
      </c>
      <c r="K466" s="60">
        <v>2</v>
      </c>
      <c r="L466" s="60" t="s">
        <v>1598</v>
      </c>
      <c r="M466" s="60" t="s">
        <v>1082</v>
      </c>
      <c r="N466" s="60" t="s">
        <v>1536</v>
      </c>
      <c r="O466" s="60" t="s">
        <v>1380</v>
      </c>
      <c r="P466" s="60" t="s">
        <v>151</v>
      </c>
    </row>
    <row r="467" spans="1:16" x14ac:dyDescent="0.3">
      <c r="A467" s="60" t="s">
        <v>1078</v>
      </c>
      <c r="B467" s="60" t="s">
        <v>1079</v>
      </c>
      <c r="C467" s="60">
        <v>22370</v>
      </c>
      <c r="D467" s="61" t="s">
        <v>1599</v>
      </c>
      <c r="E467" s="61" t="s">
        <v>1600</v>
      </c>
      <c r="F467" s="60">
        <v>15</v>
      </c>
      <c r="G467" s="61" t="s">
        <v>1601</v>
      </c>
      <c r="H467" s="62">
        <v>2002.2919999999999</v>
      </c>
      <c r="I467" s="60">
        <v>-17.7</v>
      </c>
      <c r="J467" s="62">
        <v>94.1</v>
      </c>
      <c r="K467" s="60">
        <v>2.2999999999999998</v>
      </c>
      <c r="L467" s="60" t="s">
        <v>1602</v>
      </c>
      <c r="M467" s="60" t="s">
        <v>1189</v>
      </c>
      <c r="N467" s="60" t="s">
        <v>1382</v>
      </c>
      <c r="O467" s="60" t="s">
        <v>1380</v>
      </c>
      <c r="P467" s="60" t="s">
        <v>151</v>
      </c>
    </row>
    <row r="468" spans="1:16" x14ac:dyDescent="0.3">
      <c r="A468" s="60" t="s">
        <v>1078</v>
      </c>
      <c r="B468" s="60" t="s">
        <v>1079</v>
      </c>
      <c r="C468" s="60">
        <v>17010</v>
      </c>
      <c r="D468" s="61" t="s">
        <v>1600</v>
      </c>
      <c r="E468" s="61" t="s">
        <v>1603</v>
      </c>
      <c r="F468" s="60">
        <v>15</v>
      </c>
      <c r="G468" s="61" t="s">
        <v>1604</v>
      </c>
      <c r="H468" s="62">
        <v>2002.33</v>
      </c>
      <c r="I468" s="60">
        <v>-20</v>
      </c>
      <c r="J468" s="62">
        <v>88</v>
      </c>
      <c r="K468" s="60">
        <v>2.2999999999999998</v>
      </c>
      <c r="L468" s="60" t="s">
        <v>1605</v>
      </c>
      <c r="M468" s="60" t="s">
        <v>1189</v>
      </c>
      <c r="N468" s="60" t="s">
        <v>1382</v>
      </c>
      <c r="O468" s="60" t="s">
        <v>1380</v>
      </c>
      <c r="P468" s="60" t="s">
        <v>151</v>
      </c>
    </row>
    <row r="469" spans="1:16" x14ac:dyDescent="0.3">
      <c r="A469" s="60" t="s">
        <v>1078</v>
      </c>
      <c r="B469" s="60" t="s">
        <v>1079</v>
      </c>
      <c r="C469" s="60">
        <v>17011</v>
      </c>
      <c r="D469" s="61" t="s">
        <v>1603</v>
      </c>
      <c r="E469" s="61" t="s">
        <v>1606</v>
      </c>
      <c r="F469" s="60">
        <v>15</v>
      </c>
      <c r="G469" s="61" t="s">
        <v>1607</v>
      </c>
      <c r="H469" s="62">
        <v>2002.3710000000001</v>
      </c>
      <c r="I469" s="60">
        <v>-19</v>
      </c>
      <c r="J469" s="62">
        <v>85.1</v>
      </c>
      <c r="K469" s="60">
        <v>2.2999999999999998</v>
      </c>
      <c r="L469" s="60" t="s">
        <v>1608</v>
      </c>
      <c r="M469" s="60" t="s">
        <v>1189</v>
      </c>
      <c r="N469" s="60" t="s">
        <v>1382</v>
      </c>
      <c r="O469" s="60" t="s">
        <v>1380</v>
      </c>
      <c r="P469" s="60" t="s">
        <v>151</v>
      </c>
    </row>
    <row r="470" spans="1:16" x14ac:dyDescent="0.3">
      <c r="A470" s="60" t="s">
        <v>1078</v>
      </c>
      <c r="B470" s="60" t="s">
        <v>1079</v>
      </c>
      <c r="C470" s="60">
        <v>60926</v>
      </c>
      <c r="D470" s="61" t="s">
        <v>1606</v>
      </c>
      <c r="E470" s="61" t="s">
        <v>1609</v>
      </c>
      <c r="F470" s="60">
        <v>13</v>
      </c>
      <c r="G470" s="61" t="s">
        <v>1610</v>
      </c>
      <c r="H470" s="62">
        <v>2002.41</v>
      </c>
      <c r="I470" s="60">
        <v>-19.2</v>
      </c>
      <c r="J470" s="62">
        <v>78.599999999999994</v>
      </c>
      <c r="K470" s="60">
        <v>1.9</v>
      </c>
      <c r="L470" s="60" t="s">
        <v>1611</v>
      </c>
      <c r="M470" s="60" t="s">
        <v>1199</v>
      </c>
      <c r="N470" s="60" t="s">
        <v>149</v>
      </c>
      <c r="O470" s="60" t="s">
        <v>1380</v>
      </c>
      <c r="P470" s="60" t="s">
        <v>151</v>
      </c>
    </row>
    <row r="471" spans="1:16" x14ac:dyDescent="0.3">
      <c r="A471" s="60" t="s">
        <v>1078</v>
      </c>
      <c r="B471" s="60" t="s">
        <v>1079</v>
      </c>
      <c r="C471" s="60">
        <v>17012</v>
      </c>
      <c r="D471" s="61" t="s">
        <v>1606</v>
      </c>
      <c r="E471" s="61" t="s">
        <v>1609</v>
      </c>
      <c r="F471" s="60">
        <v>13</v>
      </c>
      <c r="G471" s="61" t="s">
        <v>1610</v>
      </c>
      <c r="H471" s="62">
        <v>2002.41</v>
      </c>
      <c r="I471" s="60">
        <v>-19.3</v>
      </c>
      <c r="J471" s="62">
        <v>83.1</v>
      </c>
      <c r="K471" s="60">
        <v>2.2999999999999998</v>
      </c>
      <c r="L471" s="60" t="s">
        <v>1612</v>
      </c>
      <c r="M471" s="60" t="s">
        <v>1189</v>
      </c>
      <c r="N471" s="60" t="s">
        <v>1382</v>
      </c>
      <c r="O471" s="60" t="s">
        <v>1380</v>
      </c>
      <c r="P471" s="60" t="s">
        <v>151</v>
      </c>
    </row>
    <row r="472" spans="1:16" x14ac:dyDescent="0.3">
      <c r="A472" s="60" t="s">
        <v>1078</v>
      </c>
      <c r="B472" s="60" t="s">
        <v>1079</v>
      </c>
      <c r="C472" s="60">
        <v>19528</v>
      </c>
      <c r="D472" s="61" t="s">
        <v>1609</v>
      </c>
      <c r="E472" s="61" t="s">
        <v>1613</v>
      </c>
      <c r="F472" s="60">
        <v>19</v>
      </c>
      <c r="G472" s="61" t="s">
        <v>1614</v>
      </c>
      <c r="H472" s="62">
        <v>2002.453</v>
      </c>
      <c r="I472" s="60">
        <v>-19.8</v>
      </c>
      <c r="J472" s="62">
        <v>80.599999999999994</v>
      </c>
      <c r="K472" s="60">
        <v>2.5</v>
      </c>
      <c r="L472" s="60" t="s">
        <v>1615</v>
      </c>
      <c r="M472" s="60" t="s">
        <v>1562</v>
      </c>
      <c r="N472" s="60" t="s">
        <v>1428</v>
      </c>
      <c r="O472" s="60" t="s">
        <v>1380</v>
      </c>
      <c r="P472" s="60" t="s">
        <v>151</v>
      </c>
    </row>
    <row r="473" spans="1:16" x14ac:dyDescent="0.3">
      <c r="A473" s="60" t="s">
        <v>1078</v>
      </c>
      <c r="B473" s="60" t="s">
        <v>1079</v>
      </c>
      <c r="C473" s="60">
        <v>18291</v>
      </c>
      <c r="D473" s="61" t="s">
        <v>1613</v>
      </c>
      <c r="E473" s="61" t="s">
        <v>1616</v>
      </c>
      <c r="F473" s="60">
        <v>20</v>
      </c>
      <c r="G473" s="61" t="s">
        <v>1617</v>
      </c>
      <c r="H473" s="62">
        <v>2002.508</v>
      </c>
      <c r="I473" s="60">
        <v>-19</v>
      </c>
      <c r="J473" s="62">
        <v>84.4</v>
      </c>
      <c r="K473" s="60">
        <v>2.4</v>
      </c>
      <c r="L473" s="60" t="s">
        <v>1618</v>
      </c>
      <c r="M473" s="60" t="s">
        <v>1391</v>
      </c>
      <c r="N473" s="60" t="s">
        <v>1382</v>
      </c>
      <c r="O473" s="60" t="s">
        <v>1380</v>
      </c>
      <c r="P473" s="60" t="s">
        <v>151</v>
      </c>
    </row>
    <row r="474" spans="1:16" x14ac:dyDescent="0.3">
      <c r="A474" s="60" t="s">
        <v>1078</v>
      </c>
      <c r="B474" s="60" t="s">
        <v>1079</v>
      </c>
      <c r="C474" s="60">
        <v>19529</v>
      </c>
      <c r="D474" s="61" t="s">
        <v>1616</v>
      </c>
      <c r="E474" s="61" t="s">
        <v>1619</v>
      </c>
      <c r="F474" s="60">
        <v>9</v>
      </c>
      <c r="G474" s="61" t="s">
        <v>1620</v>
      </c>
      <c r="H474" s="62">
        <v>2002.547</v>
      </c>
      <c r="I474" s="60">
        <v>-19</v>
      </c>
      <c r="J474" s="62">
        <v>79.599999999999994</v>
      </c>
      <c r="K474" s="60">
        <v>2.4</v>
      </c>
      <c r="L474" s="60" t="s">
        <v>1621</v>
      </c>
      <c r="M474" s="60" t="s">
        <v>1391</v>
      </c>
      <c r="N474" s="60" t="s">
        <v>1382</v>
      </c>
      <c r="O474" s="60" t="s">
        <v>1380</v>
      </c>
      <c r="P474" s="60" t="s">
        <v>151</v>
      </c>
    </row>
    <row r="475" spans="1:16" x14ac:dyDescent="0.3">
      <c r="A475" s="60" t="s">
        <v>1078</v>
      </c>
      <c r="B475" s="60" t="s">
        <v>1079</v>
      </c>
      <c r="C475" s="60">
        <v>18344</v>
      </c>
      <c r="D475" s="61" t="s">
        <v>1619</v>
      </c>
      <c r="E475" s="61" t="s">
        <v>1622</v>
      </c>
      <c r="F475" s="60">
        <v>14</v>
      </c>
      <c r="G475" s="61" t="s">
        <v>1623</v>
      </c>
      <c r="H475" s="62">
        <v>2002.58</v>
      </c>
      <c r="I475" s="60">
        <v>-19</v>
      </c>
      <c r="J475" s="62">
        <v>87.2</v>
      </c>
      <c r="K475" s="60">
        <v>2.2999999999999998</v>
      </c>
      <c r="L475" s="60" t="s">
        <v>1624</v>
      </c>
      <c r="M475" s="60" t="s">
        <v>1189</v>
      </c>
      <c r="N475" s="60" t="s">
        <v>1382</v>
      </c>
      <c r="O475" s="60" t="s">
        <v>1380</v>
      </c>
      <c r="P475" s="60" t="s">
        <v>151</v>
      </c>
    </row>
    <row r="476" spans="1:16" x14ac:dyDescent="0.3">
      <c r="A476" s="60" t="s">
        <v>1078</v>
      </c>
      <c r="B476" s="60" t="s">
        <v>1079</v>
      </c>
      <c r="C476" s="60">
        <v>59825</v>
      </c>
      <c r="D476" s="61" t="s">
        <v>1619</v>
      </c>
      <c r="E476" s="61" t="s">
        <v>1625</v>
      </c>
      <c r="F476" s="60">
        <v>15</v>
      </c>
      <c r="G476" s="61" t="s">
        <v>1623</v>
      </c>
      <c r="H476" s="62">
        <v>2002.58</v>
      </c>
      <c r="I476" s="60">
        <v>-19</v>
      </c>
      <c r="J476" s="62">
        <v>82.5</v>
      </c>
      <c r="K476" s="60">
        <v>1.9</v>
      </c>
      <c r="L476" s="60" t="s">
        <v>1626</v>
      </c>
      <c r="M476" s="60" t="s">
        <v>1199</v>
      </c>
      <c r="N476" s="60" t="s">
        <v>149</v>
      </c>
      <c r="O476" s="60" t="s">
        <v>1380</v>
      </c>
      <c r="P476" s="60" t="s">
        <v>151</v>
      </c>
    </row>
    <row r="477" spans="1:16" x14ac:dyDescent="0.3">
      <c r="A477" s="60" t="s">
        <v>1078</v>
      </c>
      <c r="B477" s="60" t="s">
        <v>1079</v>
      </c>
      <c r="C477" s="60">
        <v>19530</v>
      </c>
      <c r="D477" s="61" t="s">
        <v>1625</v>
      </c>
      <c r="E477" s="61" t="s">
        <v>1627</v>
      </c>
      <c r="F477" s="60">
        <v>13</v>
      </c>
      <c r="G477" s="61" t="s">
        <v>1628</v>
      </c>
      <c r="H477" s="62">
        <v>2002.6179999999999</v>
      </c>
      <c r="I477" s="60">
        <v>-19.399999999999999</v>
      </c>
      <c r="J477" s="62">
        <v>83</v>
      </c>
      <c r="K477" s="60">
        <v>2.4</v>
      </c>
      <c r="L477" s="60" t="s">
        <v>1565</v>
      </c>
      <c r="M477" s="60" t="s">
        <v>1391</v>
      </c>
      <c r="N477" s="60" t="s">
        <v>1460</v>
      </c>
      <c r="O477" s="60" t="s">
        <v>1380</v>
      </c>
      <c r="P477" s="60" t="s">
        <v>151</v>
      </c>
    </row>
    <row r="478" spans="1:16" x14ac:dyDescent="0.3">
      <c r="A478" s="60" t="s">
        <v>1078</v>
      </c>
      <c r="B478" s="60" t="s">
        <v>1079</v>
      </c>
      <c r="C478" s="60">
        <v>18345</v>
      </c>
      <c r="D478" s="61" t="s">
        <v>1629</v>
      </c>
      <c r="E478" s="61" t="s">
        <v>1630</v>
      </c>
      <c r="F478" s="60">
        <v>12</v>
      </c>
      <c r="G478" s="61" t="s">
        <v>1631</v>
      </c>
      <c r="H478" s="62">
        <v>2002.675</v>
      </c>
      <c r="I478" s="60">
        <v>-24.2</v>
      </c>
      <c r="J478" s="62">
        <v>84.8</v>
      </c>
      <c r="K478" s="60">
        <v>2.2999999999999998</v>
      </c>
      <c r="L478" s="60" t="s">
        <v>1511</v>
      </c>
      <c r="M478" s="60" t="s">
        <v>1189</v>
      </c>
      <c r="N478" s="60" t="s">
        <v>1428</v>
      </c>
      <c r="O478" s="60" t="s">
        <v>1380</v>
      </c>
      <c r="P478" s="60" t="s">
        <v>151</v>
      </c>
    </row>
    <row r="479" spans="1:16" x14ac:dyDescent="0.3">
      <c r="A479" s="60" t="s">
        <v>1078</v>
      </c>
      <c r="B479" s="60" t="s">
        <v>1079</v>
      </c>
      <c r="C479" s="60">
        <v>19531</v>
      </c>
      <c r="D479" s="61" t="s">
        <v>1630</v>
      </c>
      <c r="E479" s="61" t="s">
        <v>1632</v>
      </c>
      <c r="F479" s="60">
        <v>22</v>
      </c>
      <c r="G479" s="61" t="s">
        <v>1633</v>
      </c>
      <c r="H479" s="62">
        <v>2002.722</v>
      </c>
      <c r="I479" s="60">
        <v>-19.100000000000001</v>
      </c>
      <c r="J479" s="62">
        <v>81</v>
      </c>
      <c r="K479" s="60">
        <v>2.6</v>
      </c>
      <c r="L479" s="60" t="s">
        <v>1634</v>
      </c>
      <c r="M479" s="60" t="s">
        <v>1558</v>
      </c>
      <c r="N479" s="60" t="s">
        <v>1428</v>
      </c>
      <c r="O479" s="60" t="s">
        <v>1380</v>
      </c>
      <c r="P479" s="60" t="s">
        <v>151</v>
      </c>
    </row>
    <row r="480" spans="1:16" x14ac:dyDescent="0.3">
      <c r="A480" s="60" t="s">
        <v>1078</v>
      </c>
      <c r="B480" s="60" t="s">
        <v>1079</v>
      </c>
      <c r="C480" s="60">
        <v>18294</v>
      </c>
      <c r="D480" s="61" t="s">
        <v>1632</v>
      </c>
      <c r="E480" s="61" t="s">
        <v>1635</v>
      </c>
      <c r="F480" s="60">
        <v>15</v>
      </c>
      <c r="G480" s="61" t="s">
        <v>1636</v>
      </c>
      <c r="H480" s="62">
        <v>2002.771</v>
      </c>
      <c r="I480" s="60">
        <v>-19.899999999999999</v>
      </c>
      <c r="J480" s="62">
        <v>86.3</v>
      </c>
      <c r="K480" s="60">
        <v>2.2999999999999998</v>
      </c>
      <c r="L480" s="60" t="s">
        <v>1499</v>
      </c>
      <c r="M480" s="60" t="s">
        <v>1189</v>
      </c>
      <c r="N480" s="60" t="s">
        <v>1382</v>
      </c>
      <c r="O480" s="60" t="s">
        <v>1380</v>
      </c>
      <c r="P480" s="60" t="s">
        <v>151</v>
      </c>
    </row>
    <row r="481" spans="1:16" x14ac:dyDescent="0.3">
      <c r="A481" s="60" t="s">
        <v>1078</v>
      </c>
      <c r="B481" s="60" t="s">
        <v>1079</v>
      </c>
      <c r="C481" s="60">
        <v>19532</v>
      </c>
      <c r="D481" s="61" t="s">
        <v>1635</v>
      </c>
      <c r="E481" s="61" t="s">
        <v>1637</v>
      </c>
      <c r="F481" s="60">
        <v>29</v>
      </c>
      <c r="G481" s="61" t="s">
        <v>1638</v>
      </c>
      <c r="H481" s="62">
        <v>2002.8320000000001</v>
      </c>
      <c r="I481" s="60">
        <v>-16.8</v>
      </c>
      <c r="J481" s="62">
        <v>80.8</v>
      </c>
      <c r="K481" s="60">
        <v>3</v>
      </c>
      <c r="L481" s="60" t="s">
        <v>1639</v>
      </c>
      <c r="M481" s="60" t="s">
        <v>1640</v>
      </c>
      <c r="N481" s="60" t="s">
        <v>1428</v>
      </c>
      <c r="O481" s="60" t="s">
        <v>1380</v>
      </c>
      <c r="P481" s="60" t="s">
        <v>151</v>
      </c>
    </row>
    <row r="482" spans="1:16" x14ac:dyDescent="0.3">
      <c r="A482" s="60" t="s">
        <v>1078</v>
      </c>
      <c r="B482" s="60" t="s">
        <v>1079</v>
      </c>
      <c r="C482" s="60">
        <v>18347</v>
      </c>
      <c r="D482" s="61" t="s">
        <v>1637</v>
      </c>
      <c r="E482" s="61" t="s">
        <v>1641</v>
      </c>
      <c r="F482" s="60">
        <v>28</v>
      </c>
      <c r="G482" s="61" t="s">
        <v>1642</v>
      </c>
      <c r="H482" s="62">
        <v>2002.9110000000001</v>
      </c>
      <c r="I482" s="60">
        <v>-18.399999999999999</v>
      </c>
      <c r="J482" s="62">
        <v>82.7</v>
      </c>
      <c r="K482" s="60">
        <v>2.2999999999999998</v>
      </c>
      <c r="L482" s="60" t="s">
        <v>1643</v>
      </c>
      <c r="M482" s="60" t="s">
        <v>1189</v>
      </c>
      <c r="N482" s="60" t="s">
        <v>1428</v>
      </c>
      <c r="O482" s="60" t="s">
        <v>1380</v>
      </c>
      <c r="P482" s="60" t="s">
        <v>151</v>
      </c>
    </row>
    <row r="483" spans="1:16" x14ac:dyDescent="0.3">
      <c r="A483" s="60" t="s">
        <v>1078</v>
      </c>
      <c r="B483" s="60" t="s">
        <v>1079</v>
      </c>
      <c r="C483" s="60">
        <v>60935</v>
      </c>
      <c r="D483" s="61" t="s">
        <v>1641</v>
      </c>
      <c r="E483" s="61" t="s">
        <v>1644</v>
      </c>
      <c r="F483" s="60">
        <v>26</v>
      </c>
      <c r="G483" s="61" t="s">
        <v>1645</v>
      </c>
      <c r="H483" s="62">
        <v>2002.9849999999999</v>
      </c>
      <c r="I483" s="60">
        <v>-17.100000000000001</v>
      </c>
      <c r="J483" s="62">
        <v>76.599999999999994</v>
      </c>
      <c r="K483" s="60">
        <v>1.9</v>
      </c>
      <c r="L483" s="60" t="s">
        <v>1646</v>
      </c>
      <c r="M483" s="60" t="s">
        <v>1082</v>
      </c>
      <c r="N483" s="60" t="s">
        <v>149</v>
      </c>
      <c r="O483" s="60" t="s">
        <v>1380</v>
      </c>
      <c r="P483" s="60" t="s">
        <v>151</v>
      </c>
    </row>
    <row r="484" spans="1:16" x14ac:dyDescent="0.3">
      <c r="A484" s="60" t="s">
        <v>1078</v>
      </c>
      <c r="B484" s="60" t="s">
        <v>1079</v>
      </c>
      <c r="C484" s="60">
        <v>19599</v>
      </c>
      <c r="D484" s="61" t="s">
        <v>1641</v>
      </c>
      <c r="E484" s="61" t="s">
        <v>1644</v>
      </c>
      <c r="F484" s="60">
        <v>26</v>
      </c>
      <c r="G484" s="61" t="s">
        <v>1645</v>
      </c>
      <c r="H484" s="62">
        <v>2002.9849999999999</v>
      </c>
      <c r="I484" s="60">
        <v>-17.100000000000001</v>
      </c>
      <c r="J484" s="62">
        <v>82.5</v>
      </c>
      <c r="K484" s="60">
        <v>2.4</v>
      </c>
      <c r="L484" s="60" t="s">
        <v>1626</v>
      </c>
      <c r="M484" s="60" t="s">
        <v>1391</v>
      </c>
      <c r="N484" s="60" t="s">
        <v>1382</v>
      </c>
      <c r="O484" s="60" t="s">
        <v>1380</v>
      </c>
      <c r="P484" s="60" t="s">
        <v>151</v>
      </c>
    </row>
    <row r="485" spans="1:16" x14ac:dyDescent="0.3">
      <c r="A485" s="60" t="s">
        <v>1078</v>
      </c>
      <c r="B485" s="60" t="s">
        <v>1079</v>
      </c>
      <c r="C485" s="60">
        <v>18296</v>
      </c>
      <c r="D485" s="61" t="s">
        <v>1644</v>
      </c>
      <c r="E485" s="61" t="s">
        <v>1647</v>
      </c>
      <c r="F485" s="60">
        <v>15</v>
      </c>
      <c r="G485" s="61" t="s">
        <v>1648</v>
      </c>
      <c r="H485" s="62">
        <v>2003.04</v>
      </c>
      <c r="I485" s="60">
        <v>-18.8</v>
      </c>
      <c r="J485" s="62">
        <v>86</v>
      </c>
      <c r="K485" s="60">
        <v>2.5</v>
      </c>
      <c r="L485" s="60" t="s">
        <v>1649</v>
      </c>
      <c r="M485" s="60" t="s">
        <v>1562</v>
      </c>
      <c r="N485" s="60" t="s">
        <v>1460</v>
      </c>
      <c r="O485" s="60" t="s">
        <v>1380</v>
      </c>
      <c r="P485" s="60" t="s">
        <v>151</v>
      </c>
    </row>
    <row r="486" spans="1:16" x14ac:dyDescent="0.3">
      <c r="A486" s="60" t="s">
        <v>1078</v>
      </c>
      <c r="B486" s="60" t="s">
        <v>1079</v>
      </c>
      <c r="C486" s="60">
        <v>59806</v>
      </c>
      <c r="D486" s="61" t="s">
        <v>1647</v>
      </c>
      <c r="E486" s="61" t="s">
        <v>1650</v>
      </c>
      <c r="F486" s="60">
        <v>13</v>
      </c>
      <c r="G486" s="61" t="s">
        <v>1651</v>
      </c>
      <c r="H486" s="62">
        <v>2003.086</v>
      </c>
      <c r="I486" s="60">
        <v>-18.600000000000001</v>
      </c>
      <c r="J486" s="62">
        <v>75.3</v>
      </c>
      <c r="K486" s="60">
        <v>1.9</v>
      </c>
      <c r="L486" s="60" t="s">
        <v>1652</v>
      </c>
      <c r="M486" s="60" t="s">
        <v>1199</v>
      </c>
      <c r="N486" s="60" t="s">
        <v>149</v>
      </c>
      <c r="O486" s="60" t="s">
        <v>1380</v>
      </c>
      <c r="P486" s="60" t="s">
        <v>151</v>
      </c>
    </row>
    <row r="487" spans="1:16" x14ac:dyDescent="0.3">
      <c r="A487" s="60" t="s">
        <v>1078</v>
      </c>
      <c r="B487" s="60" t="s">
        <v>1079</v>
      </c>
      <c r="C487" s="60">
        <v>19605</v>
      </c>
      <c r="D487" s="61" t="s">
        <v>1647</v>
      </c>
      <c r="E487" s="61" t="s">
        <v>1650</v>
      </c>
      <c r="F487" s="60">
        <v>18</v>
      </c>
      <c r="G487" s="61" t="s">
        <v>1651</v>
      </c>
      <c r="H487" s="62">
        <v>2003.086</v>
      </c>
      <c r="I487" s="60">
        <v>-18.7</v>
      </c>
      <c r="J487" s="62">
        <v>81.2</v>
      </c>
      <c r="K487" s="60">
        <v>2.6</v>
      </c>
      <c r="L487" s="60" t="s">
        <v>1653</v>
      </c>
      <c r="M487" s="60" t="s">
        <v>1558</v>
      </c>
      <c r="N487" s="60" t="s">
        <v>1382</v>
      </c>
      <c r="O487" s="60" t="s">
        <v>1380</v>
      </c>
      <c r="P487" s="60" t="s">
        <v>151</v>
      </c>
    </row>
    <row r="488" spans="1:16" x14ac:dyDescent="0.3">
      <c r="A488" s="60" t="s">
        <v>1078</v>
      </c>
      <c r="B488" s="60" t="s">
        <v>1079</v>
      </c>
      <c r="C488" s="60">
        <v>18349</v>
      </c>
      <c r="D488" s="61" t="s">
        <v>1650</v>
      </c>
      <c r="E488" s="61" t="s">
        <v>1654</v>
      </c>
      <c r="F488" s="60">
        <v>45</v>
      </c>
      <c r="G488" s="61" t="s">
        <v>1655</v>
      </c>
      <c r="H488" s="62">
        <v>2003.171</v>
      </c>
      <c r="I488" s="60">
        <v>-14.2</v>
      </c>
      <c r="J488" s="62">
        <v>81.8</v>
      </c>
      <c r="K488" s="60">
        <v>2.2999999999999998</v>
      </c>
      <c r="L488" s="60" t="s">
        <v>1656</v>
      </c>
      <c r="M488" s="60" t="s">
        <v>1189</v>
      </c>
      <c r="N488" s="60" t="s">
        <v>1382</v>
      </c>
      <c r="O488" s="60" t="s">
        <v>1380</v>
      </c>
      <c r="P488" s="60" t="s">
        <v>151</v>
      </c>
    </row>
    <row r="489" spans="1:16" x14ac:dyDescent="0.3">
      <c r="A489" s="60" t="s">
        <v>1078</v>
      </c>
      <c r="B489" s="60" t="s">
        <v>1079</v>
      </c>
      <c r="C489" s="60">
        <v>60936</v>
      </c>
      <c r="D489" s="61" t="s">
        <v>1654</v>
      </c>
      <c r="E489" s="61" t="s">
        <v>1657</v>
      </c>
      <c r="F489" s="60">
        <v>15</v>
      </c>
      <c r="G489" s="61" t="s">
        <v>1658</v>
      </c>
      <c r="H489" s="62">
        <v>2003.2529999999999</v>
      </c>
      <c r="I489" s="60">
        <v>-17.899999999999999</v>
      </c>
      <c r="J489" s="62">
        <v>79.3</v>
      </c>
      <c r="K489" s="60">
        <v>1.9</v>
      </c>
      <c r="L489" s="60" t="s">
        <v>1659</v>
      </c>
      <c r="M489" s="60" t="s">
        <v>1199</v>
      </c>
      <c r="N489" s="60" t="s">
        <v>149</v>
      </c>
      <c r="O489" s="60" t="s">
        <v>1380</v>
      </c>
      <c r="P489" s="60" t="s">
        <v>151</v>
      </c>
    </row>
    <row r="490" spans="1:16" x14ac:dyDescent="0.3">
      <c r="A490" s="60" t="s">
        <v>1078</v>
      </c>
      <c r="B490" s="60" t="s">
        <v>1079</v>
      </c>
      <c r="C490" s="60">
        <v>19706</v>
      </c>
      <c r="D490" s="61" t="s">
        <v>1654</v>
      </c>
      <c r="E490" s="61" t="s">
        <v>1657</v>
      </c>
      <c r="F490" s="60">
        <v>15</v>
      </c>
      <c r="G490" s="61" t="s">
        <v>1658</v>
      </c>
      <c r="H490" s="62">
        <v>2003.2529999999999</v>
      </c>
      <c r="I490" s="60">
        <v>-18</v>
      </c>
      <c r="J490" s="62">
        <v>81.2</v>
      </c>
      <c r="K490" s="60">
        <v>2.7</v>
      </c>
      <c r="L490" s="60" t="s">
        <v>1653</v>
      </c>
      <c r="M490" s="60" t="s">
        <v>1594</v>
      </c>
      <c r="N490" s="60" t="s">
        <v>1460</v>
      </c>
      <c r="O490" s="60" t="s">
        <v>1380</v>
      </c>
      <c r="P490" s="60" t="s">
        <v>151</v>
      </c>
    </row>
    <row r="491" spans="1:16" x14ac:dyDescent="0.3">
      <c r="A491" s="60" t="s">
        <v>1078</v>
      </c>
      <c r="B491" s="60" t="s">
        <v>1079</v>
      </c>
      <c r="C491" s="60">
        <v>18350</v>
      </c>
      <c r="D491" s="61" t="s">
        <v>1657</v>
      </c>
      <c r="E491" s="61" t="s">
        <v>1660</v>
      </c>
      <c r="F491" s="60">
        <v>17</v>
      </c>
      <c r="G491" s="61" t="s">
        <v>1661</v>
      </c>
      <c r="H491" s="62">
        <v>2003.297</v>
      </c>
      <c r="I491" s="60">
        <v>-17.600000000000001</v>
      </c>
      <c r="J491" s="62">
        <v>89.3</v>
      </c>
      <c r="K491" s="60">
        <v>3.3</v>
      </c>
      <c r="L491" s="60" t="s">
        <v>1662</v>
      </c>
      <c r="M491" s="60" t="s">
        <v>1077</v>
      </c>
      <c r="N491" s="60" t="s">
        <v>1382</v>
      </c>
      <c r="O491" s="60" t="s">
        <v>1380</v>
      </c>
      <c r="P491" s="60" t="s">
        <v>151</v>
      </c>
    </row>
    <row r="492" spans="1:16" x14ac:dyDescent="0.3">
      <c r="A492" s="60" t="s">
        <v>1078</v>
      </c>
      <c r="B492" s="60" t="s">
        <v>1079</v>
      </c>
      <c r="C492" s="60">
        <v>19708</v>
      </c>
      <c r="D492" s="61" t="s">
        <v>1660</v>
      </c>
      <c r="E492" s="61" t="s">
        <v>1663</v>
      </c>
      <c r="F492" s="60">
        <v>25</v>
      </c>
      <c r="G492" s="61" t="s">
        <v>1664</v>
      </c>
      <c r="H492" s="62">
        <v>2003.355</v>
      </c>
      <c r="I492" s="60">
        <v>-19.100000000000001</v>
      </c>
      <c r="J492" s="62">
        <v>86.9</v>
      </c>
      <c r="K492" s="60">
        <v>2.6</v>
      </c>
      <c r="L492" s="60" t="s">
        <v>1665</v>
      </c>
      <c r="M492" s="60" t="s">
        <v>1558</v>
      </c>
      <c r="N492" s="60" t="s">
        <v>1382</v>
      </c>
      <c r="O492" s="60" t="s">
        <v>1380</v>
      </c>
      <c r="P492" s="60" t="s">
        <v>151</v>
      </c>
    </row>
    <row r="493" spans="1:16" x14ac:dyDescent="0.3">
      <c r="A493" s="60" t="s">
        <v>1078</v>
      </c>
      <c r="B493" s="60" t="s">
        <v>1079</v>
      </c>
      <c r="C493" s="60">
        <v>18299</v>
      </c>
      <c r="D493" s="61" t="s">
        <v>1663</v>
      </c>
      <c r="E493" s="61" t="s">
        <v>1666</v>
      </c>
      <c r="F493" s="60">
        <v>19</v>
      </c>
      <c r="G493" s="61" t="s">
        <v>1667</v>
      </c>
      <c r="H493" s="62">
        <v>2003.415</v>
      </c>
      <c r="I493" s="60">
        <v>-18.3</v>
      </c>
      <c r="J493" s="62">
        <v>82.2</v>
      </c>
      <c r="K493" s="60">
        <v>2.5</v>
      </c>
      <c r="L493" s="60" t="s">
        <v>1668</v>
      </c>
      <c r="M493" s="60" t="s">
        <v>1562</v>
      </c>
      <c r="N493" s="60" t="s">
        <v>1460</v>
      </c>
      <c r="O493" s="60" t="s">
        <v>1380</v>
      </c>
      <c r="P493" s="60" t="s">
        <v>151</v>
      </c>
    </row>
    <row r="494" spans="1:16" x14ac:dyDescent="0.3">
      <c r="A494" s="60" t="s">
        <v>1078</v>
      </c>
      <c r="B494" s="60" t="s">
        <v>1079</v>
      </c>
      <c r="C494" s="60">
        <v>39190</v>
      </c>
      <c r="D494" s="61" t="s">
        <v>1666</v>
      </c>
      <c r="E494" s="61" t="s">
        <v>1669</v>
      </c>
      <c r="F494" s="60">
        <v>31</v>
      </c>
      <c r="G494" s="61" t="s">
        <v>1670</v>
      </c>
      <c r="H494" s="62">
        <v>2003.4839999999999</v>
      </c>
      <c r="I494" s="60">
        <v>-19.2</v>
      </c>
      <c r="J494" s="62">
        <v>78.599999999999994</v>
      </c>
      <c r="K494" s="60">
        <v>1.3</v>
      </c>
      <c r="L494" s="60" t="s">
        <v>1584</v>
      </c>
      <c r="M494" s="60" t="s">
        <v>1671</v>
      </c>
      <c r="N494" s="60" t="s">
        <v>149</v>
      </c>
      <c r="O494" s="60" t="s">
        <v>1380</v>
      </c>
      <c r="P494" s="60" t="s">
        <v>151</v>
      </c>
    </row>
    <row r="495" spans="1:16" x14ac:dyDescent="0.3">
      <c r="A495" s="60" t="s">
        <v>1078</v>
      </c>
      <c r="B495" s="60" t="s">
        <v>1079</v>
      </c>
      <c r="C495" s="60">
        <v>19713</v>
      </c>
      <c r="D495" s="61" t="s">
        <v>1666</v>
      </c>
      <c r="E495" s="61" t="s">
        <v>1669</v>
      </c>
      <c r="F495" s="60">
        <v>31</v>
      </c>
      <c r="G495" s="61" t="s">
        <v>1670</v>
      </c>
      <c r="H495" s="62">
        <v>2003.4839999999999</v>
      </c>
      <c r="I495" s="60">
        <v>-19.3</v>
      </c>
      <c r="J495" s="62">
        <v>91.1</v>
      </c>
      <c r="K495" s="60">
        <v>2.5</v>
      </c>
      <c r="L495" s="60" t="s">
        <v>1590</v>
      </c>
      <c r="M495" s="60" t="s">
        <v>1562</v>
      </c>
      <c r="N495" s="60" t="s">
        <v>1428</v>
      </c>
      <c r="O495" s="60" t="s">
        <v>1380</v>
      </c>
      <c r="P495" s="60" t="s">
        <v>151</v>
      </c>
    </row>
    <row r="496" spans="1:16" x14ac:dyDescent="0.3">
      <c r="A496" s="60" t="s">
        <v>1078</v>
      </c>
      <c r="B496" s="60" t="s">
        <v>1079</v>
      </c>
      <c r="C496" s="60">
        <v>18352</v>
      </c>
      <c r="D496" s="61" t="s">
        <v>1672</v>
      </c>
      <c r="E496" s="61" t="s">
        <v>1673</v>
      </c>
      <c r="F496" s="60">
        <v>12</v>
      </c>
      <c r="G496" s="61" t="s">
        <v>1674</v>
      </c>
      <c r="H496" s="62">
        <v>2003.5160000000001</v>
      </c>
      <c r="I496" s="60">
        <v>-19.600000000000001</v>
      </c>
      <c r="J496" s="62">
        <v>87.7</v>
      </c>
      <c r="K496" s="60">
        <v>2.6</v>
      </c>
      <c r="L496" s="60" t="s">
        <v>1675</v>
      </c>
      <c r="M496" s="60" t="s">
        <v>1558</v>
      </c>
      <c r="N496" s="60" t="s">
        <v>1428</v>
      </c>
      <c r="O496" s="60" t="s">
        <v>1380</v>
      </c>
      <c r="P496" s="60" t="s">
        <v>151</v>
      </c>
    </row>
    <row r="497" spans="1:16" x14ac:dyDescent="0.3">
      <c r="A497" s="60" t="s">
        <v>1078</v>
      </c>
      <c r="B497" s="60" t="s">
        <v>1079</v>
      </c>
      <c r="C497" s="60">
        <v>22371</v>
      </c>
      <c r="D497" s="61" t="s">
        <v>1673</v>
      </c>
      <c r="E497" s="61" t="s">
        <v>1676</v>
      </c>
      <c r="F497" s="60">
        <v>14</v>
      </c>
      <c r="G497" s="61" t="s">
        <v>1677</v>
      </c>
      <c r="H497" s="62">
        <v>2003.5519999999999</v>
      </c>
      <c r="I497" s="60">
        <v>-18.5</v>
      </c>
      <c r="J497" s="62">
        <v>80.099999999999994</v>
      </c>
      <c r="K497" s="60">
        <v>2</v>
      </c>
      <c r="L497" s="60" t="s">
        <v>1678</v>
      </c>
      <c r="M497" s="60" t="s">
        <v>1082</v>
      </c>
      <c r="N497" s="60" t="s">
        <v>1382</v>
      </c>
      <c r="O497" s="60" t="s">
        <v>1380</v>
      </c>
      <c r="P497" s="60" t="s">
        <v>151</v>
      </c>
    </row>
    <row r="498" spans="1:16" x14ac:dyDescent="0.3">
      <c r="A498" s="60" t="s">
        <v>1078</v>
      </c>
      <c r="B498" s="60" t="s">
        <v>1079</v>
      </c>
      <c r="C498" s="60">
        <v>60937</v>
      </c>
      <c r="D498" s="61" t="s">
        <v>1676</v>
      </c>
      <c r="E498" s="61" t="s">
        <v>1679</v>
      </c>
      <c r="F498" s="60">
        <v>28</v>
      </c>
      <c r="G498" s="61" t="s">
        <v>1680</v>
      </c>
      <c r="H498" s="62">
        <v>2003.61</v>
      </c>
      <c r="I498" s="60">
        <v>-18.2</v>
      </c>
      <c r="J498" s="62">
        <v>84.2</v>
      </c>
      <c r="K498" s="60">
        <v>1.9</v>
      </c>
      <c r="L498" s="60" t="s">
        <v>1681</v>
      </c>
      <c r="M498" s="60" t="s">
        <v>1082</v>
      </c>
      <c r="N498" s="60" t="s">
        <v>149</v>
      </c>
      <c r="O498" s="60" t="s">
        <v>1380</v>
      </c>
      <c r="P498" s="60" t="s">
        <v>151</v>
      </c>
    </row>
    <row r="499" spans="1:16" x14ac:dyDescent="0.3">
      <c r="A499" s="60" t="s">
        <v>1078</v>
      </c>
      <c r="B499" s="60" t="s">
        <v>1079</v>
      </c>
      <c r="C499" s="60">
        <v>22372</v>
      </c>
      <c r="D499" s="61" t="s">
        <v>1679</v>
      </c>
      <c r="E499" s="61" t="s">
        <v>1682</v>
      </c>
      <c r="F499" s="60">
        <v>23</v>
      </c>
      <c r="G499" s="61" t="s">
        <v>1683</v>
      </c>
      <c r="H499" s="62">
        <v>2003.6780000000001</v>
      </c>
      <c r="I499" s="60">
        <v>-19.399999999999999</v>
      </c>
      <c r="J499" s="62">
        <v>77.099999999999994</v>
      </c>
      <c r="K499" s="60">
        <v>1.9</v>
      </c>
      <c r="L499" s="60" t="s">
        <v>1561</v>
      </c>
      <c r="M499" s="60" t="s">
        <v>1199</v>
      </c>
      <c r="N499" s="60" t="s">
        <v>1382</v>
      </c>
      <c r="O499" s="60" t="s">
        <v>1380</v>
      </c>
      <c r="P499" s="60" t="s">
        <v>151</v>
      </c>
    </row>
    <row r="500" spans="1:16" x14ac:dyDescent="0.3">
      <c r="A500" s="60" t="s">
        <v>1078</v>
      </c>
      <c r="B500" s="60" t="s">
        <v>1079</v>
      </c>
      <c r="C500" s="60">
        <v>22373</v>
      </c>
      <c r="D500" s="61" t="s">
        <v>1684</v>
      </c>
      <c r="E500" s="61" t="s">
        <v>1685</v>
      </c>
      <c r="F500" s="60">
        <v>14</v>
      </c>
      <c r="G500" s="61" t="s">
        <v>1686</v>
      </c>
      <c r="H500" s="62">
        <v>2003.769</v>
      </c>
      <c r="I500" s="60">
        <v>-18.899999999999999</v>
      </c>
      <c r="J500" s="62">
        <v>80.099999999999994</v>
      </c>
      <c r="K500" s="60">
        <v>2</v>
      </c>
      <c r="L500" s="60" t="s">
        <v>1678</v>
      </c>
      <c r="M500" s="60" t="s">
        <v>1082</v>
      </c>
      <c r="N500" s="60" t="s">
        <v>1460</v>
      </c>
      <c r="O500" s="60" t="s">
        <v>1380</v>
      </c>
      <c r="P500" s="60" t="s">
        <v>151</v>
      </c>
    </row>
    <row r="501" spans="1:16" x14ac:dyDescent="0.3">
      <c r="A501" s="60" t="s">
        <v>1078</v>
      </c>
      <c r="B501" s="60" t="s">
        <v>1079</v>
      </c>
      <c r="C501" s="60">
        <v>39191</v>
      </c>
      <c r="D501" s="61" t="s">
        <v>1684</v>
      </c>
      <c r="E501" s="61" t="s">
        <v>1685</v>
      </c>
      <c r="F501" s="60">
        <v>14</v>
      </c>
      <c r="G501" s="61" t="s">
        <v>1686</v>
      </c>
      <c r="H501" s="62">
        <v>2003.769</v>
      </c>
      <c r="I501" s="60">
        <v>-18.899999999999999</v>
      </c>
      <c r="J501" s="62">
        <v>73.5</v>
      </c>
      <c r="K501" s="60">
        <v>1.4</v>
      </c>
      <c r="L501" s="60" t="s">
        <v>1687</v>
      </c>
      <c r="M501" s="60" t="s">
        <v>1502</v>
      </c>
      <c r="N501" s="60" t="s">
        <v>149</v>
      </c>
      <c r="O501" s="60" t="s">
        <v>1380</v>
      </c>
      <c r="P501" s="60" t="s">
        <v>151</v>
      </c>
    </row>
    <row r="502" spans="1:16" x14ac:dyDescent="0.3">
      <c r="A502" s="60" t="s">
        <v>1078</v>
      </c>
      <c r="B502" s="60" t="s">
        <v>1079</v>
      </c>
      <c r="C502" s="60">
        <v>22374</v>
      </c>
      <c r="D502" s="61" t="s">
        <v>1688</v>
      </c>
      <c r="E502" s="61" t="s">
        <v>1689</v>
      </c>
      <c r="F502" s="60">
        <v>29</v>
      </c>
      <c r="G502" s="61" t="s">
        <v>1690</v>
      </c>
      <c r="H502" s="62">
        <v>2003.884</v>
      </c>
      <c r="I502" s="60">
        <v>-18</v>
      </c>
      <c r="J502" s="62">
        <v>78.7</v>
      </c>
      <c r="K502" s="60">
        <v>2</v>
      </c>
      <c r="L502" s="60" t="s">
        <v>1691</v>
      </c>
      <c r="M502" s="60" t="s">
        <v>1082</v>
      </c>
      <c r="N502" s="60" t="s">
        <v>1382</v>
      </c>
      <c r="O502" s="60" t="s">
        <v>1380</v>
      </c>
      <c r="P502" s="60" t="s">
        <v>151</v>
      </c>
    </row>
    <row r="503" spans="1:16" x14ac:dyDescent="0.3">
      <c r="A503" s="60" t="s">
        <v>1078</v>
      </c>
      <c r="B503" s="60" t="s">
        <v>1079</v>
      </c>
      <c r="C503" s="60">
        <v>60938</v>
      </c>
      <c r="D503" s="61" t="s">
        <v>1689</v>
      </c>
      <c r="E503" s="61" t="s">
        <v>1692</v>
      </c>
      <c r="F503" s="60">
        <v>13</v>
      </c>
      <c r="G503" s="61" t="s">
        <v>1693</v>
      </c>
      <c r="H503" s="62">
        <v>2003.941</v>
      </c>
      <c r="I503" s="60">
        <v>-20.3</v>
      </c>
      <c r="J503" s="62">
        <v>73.5</v>
      </c>
      <c r="K503" s="60">
        <v>1.9</v>
      </c>
      <c r="L503" s="60" t="s">
        <v>1687</v>
      </c>
      <c r="M503" s="60" t="s">
        <v>1199</v>
      </c>
      <c r="N503" s="60" t="s">
        <v>149</v>
      </c>
      <c r="O503" s="60" t="s">
        <v>1380</v>
      </c>
      <c r="P503" s="60" t="s">
        <v>151</v>
      </c>
    </row>
    <row r="504" spans="1:16" x14ac:dyDescent="0.3">
      <c r="A504" s="60" t="s">
        <v>1078</v>
      </c>
      <c r="B504" s="60" t="s">
        <v>1079</v>
      </c>
      <c r="C504" s="60">
        <v>22522</v>
      </c>
      <c r="D504" s="61" t="s">
        <v>1692</v>
      </c>
      <c r="E504" s="61" t="s">
        <v>1694</v>
      </c>
      <c r="F504" s="60">
        <v>20</v>
      </c>
      <c r="G504" s="61" t="s">
        <v>1695</v>
      </c>
      <c r="H504" s="62">
        <v>2003.9880000000001</v>
      </c>
      <c r="I504" s="60">
        <v>-19.399999999999999</v>
      </c>
      <c r="J504" s="62">
        <v>74.8</v>
      </c>
      <c r="K504" s="60">
        <v>2.2000000000000002</v>
      </c>
      <c r="L504" s="60" t="s">
        <v>1696</v>
      </c>
      <c r="M504" s="60" t="s">
        <v>1125</v>
      </c>
      <c r="N504" s="60" t="s">
        <v>1536</v>
      </c>
      <c r="O504" s="60" t="s">
        <v>1380</v>
      </c>
      <c r="P504" s="60" t="s">
        <v>151</v>
      </c>
    </row>
    <row r="505" spans="1:16" x14ac:dyDescent="0.3">
      <c r="A505" s="60" t="s">
        <v>1078</v>
      </c>
      <c r="B505" s="60" t="s">
        <v>1079</v>
      </c>
      <c r="C505" s="60">
        <v>53841</v>
      </c>
      <c r="D505" s="61" t="s">
        <v>1692</v>
      </c>
      <c r="E505" s="61" t="s">
        <v>1694</v>
      </c>
      <c r="F505" s="60">
        <v>20</v>
      </c>
      <c r="G505" s="61" t="s">
        <v>1695</v>
      </c>
      <c r="H505" s="62">
        <v>2003.9880000000001</v>
      </c>
      <c r="I505" s="60">
        <v>-19.5</v>
      </c>
      <c r="J505" s="62">
        <v>74.099999999999994</v>
      </c>
      <c r="K505" s="60">
        <v>0.7</v>
      </c>
      <c r="L505" s="60" t="s">
        <v>1697</v>
      </c>
      <c r="M505" s="60" t="s">
        <v>1698</v>
      </c>
      <c r="N505" s="60" t="s">
        <v>160</v>
      </c>
      <c r="O505" s="60" t="s">
        <v>1380</v>
      </c>
      <c r="P505" s="60" t="s">
        <v>151</v>
      </c>
    </row>
    <row r="506" spans="1:16" x14ac:dyDescent="0.3">
      <c r="A506" s="60" t="s">
        <v>1078</v>
      </c>
      <c r="B506" s="60" t="s">
        <v>1079</v>
      </c>
      <c r="C506" s="60">
        <v>60281</v>
      </c>
      <c r="D506" s="61" t="s">
        <v>1694</v>
      </c>
      <c r="E506" s="61" t="s">
        <v>1699</v>
      </c>
      <c r="F506" s="60">
        <v>16</v>
      </c>
      <c r="G506" s="61" t="s">
        <v>1700</v>
      </c>
      <c r="H506" s="62">
        <v>2004.037</v>
      </c>
      <c r="I506" s="60">
        <v>-19.399999999999999</v>
      </c>
      <c r="J506" s="62">
        <v>81.2</v>
      </c>
      <c r="K506" s="60">
        <v>1.9</v>
      </c>
      <c r="L506" s="60" t="s">
        <v>1701</v>
      </c>
      <c r="M506" s="60" t="s">
        <v>1199</v>
      </c>
      <c r="N506" s="60" t="s">
        <v>149</v>
      </c>
      <c r="O506" s="60" t="s">
        <v>1380</v>
      </c>
      <c r="P506" s="60" t="s">
        <v>151</v>
      </c>
    </row>
    <row r="507" spans="1:16" x14ac:dyDescent="0.3">
      <c r="A507" s="60" t="s">
        <v>1078</v>
      </c>
      <c r="B507" s="60" t="s">
        <v>1079</v>
      </c>
      <c r="C507" s="60">
        <v>22523</v>
      </c>
      <c r="D507" s="61" t="s">
        <v>1699</v>
      </c>
      <c r="E507" s="61" t="s">
        <v>1702</v>
      </c>
      <c r="F507" s="60">
        <v>21</v>
      </c>
      <c r="G507" s="61" t="s">
        <v>1703</v>
      </c>
      <c r="H507" s="62">
        <v>2004.086</v>
      </c>
      <c r="I507" s="60">
        <v>-17.5</v>
      </c>
      <c r="J507" s="62">
        <v>70</v>
      </c>
      <c r="K507" s="60">
        <v>2.1</v>
      </c>
      <c r="L507" s="60" t="s">
        <v>1704</v>
      </c>
      <c r="M507" s="60" t="s">
        <v>1149</v>
      </c>
      <c r="N507" s="60" t="s">
        <v>1382</v>
      </c>
      <c r="O507" s="60" t="s">
        <v>1380</v>
      </c>
      <c r="P507" s="60" t="s">
        <v>151</v>
      </c>
    </row>
    <row r="508" spans="1:16" x14ac:dyDescent="0.3">
      <c r="A508" s="60" t="s">
        <v>1078</v>
      </c>
      <c r="B508" s="60" t="s">
        <v>1079</v>
      </c>
      <c r="C508" s="60">
        <v>22524</v>
      </c>
      <c r="D508" s="61" t="s">
        <v>1705</v>
      </c>
      <c r="E508" s="61" t="s">
        <v>1706</v>
      </c>
      <c r="F508" s="60">
        <v>18</v>
      </c>
      <c r="G508" s="61" t="s">
        <v>1707</v>
      </c>
      <c r="H508" s="62">
        <v>2004.1790000000001</v>
      </c>
      <c r="I508" s="60">
        <v>-18.5</v>
      </c>
      <c r="J508" s="62">
        <v>72.8</v>
      </c>
      <c r="K508" s="60">
        <v>2.2000000000000002</v>
      </c>
      <c r="L508" s="60" t="s">
        <v>1708</v>
      </c>
      <c r="M508" s="60" t="s">
        <v>1125</v>
      </c>
      <c r="N508" s="60" t="s">
        <v>1382</v>
      </c>
      <c r="O508" s="60" t="s">
        <v>1380</v>
      </c>
      <c r="P508" s="60" t="s">
        <v>151</v>
      </c>
    </row>
    <row r="509" spans="1:16" x14ac:dyDescent="0.3">
      <c r="A509" s="60" t="s">
        <v>1078</v>
      </c>
      <c r="B509" s="60" t="s">
        <v>1079</v>
      </c>
      <c r="C509" s="60">
        <v>60939</v>
      </c>
      <c r="D509" s="61" t="s">
        <v>1706</v>
      </c>
      <c r="E509" s="61" t="s">
        <v>1709</v>
      </c>
      <c r="F509" s="60">
        <v>15</v>
      </c>
      <c r="G509" s="61" t="s">
        <v>1710</v>
      </c>
      <c r="H509" s="62">
        <v>2004.223</v>
      </c>
      <c r="I509" s="60">
        <v>-18.399999999999999</v>
      </c>
      <c r="J509" s="62">
        <v>72</v>
      </c>
      <c r="K509" s="60">
        <v>1.9</v>
      </c>
      <c r="L509" s="60" t="s">
        <v>1711</v>
      </c>
      <c r="M509" s="60" t="s">
        <v>1199</v>
      </c>
      <c r="N509" s="60" t="s">
        <v>149</v>
      </c>
      <c r="O509" s="60" t="s">
        <v>1380</v>
      </c>
      <c r="P509" s="60" t="s">
        <v>151</v>
      </c>
    </row>
    <row r="510" spans="1:16" x14ac:dyDescent="0.3">
      <c r="A510" s="60" t="s">
        <v>1078</v>
      </c>
      <c r="B510" s="60" t="s">
        <v>1079</v>
      </c>
      <c r="C510" s="60">
        <v>22525</v>
      </c>
      <c r="D510" s="61" t="s">
        <v>1709</v>
      </c>
      <c r="E510" s="61" t="s">
        <v>1712</v>
      </c>
      <c r="F510" s="60">
        <v>20</v>
      </c>
      <c r="G510" s="61" t="s">
        <v>1713</v>
      </c>
      <c r="H510" s="62">
        <v>2004.2719999999999</v>
      </c>
      <c r="I510" s="60">
        <v>-19.2</v>
      </c>
      <c r="J510" s="62">
        <v>66.7</v>
      </c>
      <c r="K510" s="60">
        <v>2.1</v>
      </c>
      <c r="L510" s="60" t="s">
        <v>1714</v>
      </c>
      <c r="M510" s="60" t="s">
        <v>1149</v>
      </c>
      <c r="N510" s="60" t="s">
        <v>1382</v>
      </c>
      <c r="O510" s="60" t="s">
        <v>1380</v>
      </c>
      <c r="P510" s="60" t="s">
        <v>151</v>
      </c>
    </row>
    <row r="511" spans="1:16" x14ac:dyDescent="0.3">
      <c r="A511" s="60" t="s">
        <v>1078</v>
      </c>
      <c r="B511" s="60" t="s">
        <v>1079</v>
      </c>
      <c r="C511" s="60">
        <v>59807</v>
      </c>
      <c r="D511" s="61" t="s">
        <v>1712</v>
      </c>
      <c r="E511" s="61" t="s">
        <v>1715</v>
      </c>
      <c r="F511" s="60">
        <v>28</v>
      </c>
      <c r="G511" s="61" t="s">
        <v>1716</v>
      </c>
      <c r="H511" s="62">
        <v>2004.337</v>
      </c>
      <c r="I511" s="60">
        <v>-18.100000000000001</v>
      </c>
      <c r="J511" s="62">
        <v>85.4</v>
      </c>
      <c r="K511" s="60">
        <v>1.9</v>
      </c>
      <c r="L511" s="60" t="s">
        <v>1717</v>
      </c>
      <c r="M511" s="60" t="s">
        <v>1199</v>
      </c>
      <c r="N511" s="60" t="s">
        <v>149</v>
      </c>
      <c r="O511" s="60" t="s">
        <v>1380</v>
      </c>
      <c r="P511" s="60" t="s">
        <v>151</v>
      </c>
    </row>
    <row r="512" spans="1:16" x14ac:dyDescent="0.3">
      <c r="A512" s="60" t="s">
        <v>1078</v>
      </c>
      <c r="B512" s="60" t="s">
        <v>1079</v>
      </c>
      <c r="C512" s="60">
        <v>22589</v>
      </c>
      <c r="D512" s="61" t="s">
        <v>1715</v>
      </c>
      <c r="E512" s="61" t="s">
        <v>1718</v>
      </c>
      <c r="F512" s="60">
        <v>17</v>
      </c>
      <c r="G512" s="61" t="s">
        <v>1719</v>
      </c>
      <c r="H512" s="62">
        <v>2004.3979999999999</v>
      </c>
      <c r="I512" s="60">
        <v>-18.2</v>
      </c>
      <c r="J512" s="62">
        <v>71.2</v>
      </c>
      <c r="K512" s="60">
        <v>1.9</v>
      </c>
      <c r="L512" s="60" t="s">
        <v>1720</v>
      </c>
      <c r="M512" s="60" t="s">
        <v>1199</v>
      </c>
      <c r="N512" s="60" t="s">
        <v>1460</v>
      </c>
      <c r="O512" s="60" t="s">
        <v>1380</v>
      </c>
      <c r="P512" s="60" t="s">
        <v>151</v>
      </c>
    </row>
    <row r="513" spans="1:16" x14ac:dyDescent="0.3">
      <c r="A513" s="60" t="s">
        <v>1078</v>
      </c>
      <c r="B513" s="60" t="s">
        <v>1079</v>
      </c>
      <c r="C513" s="60">
        <v>60940</v>
      </c>
      <c r="D513" s="61" t="s">
        <v>1718</v>
      </c>
      <c r="E513" s="61" t="s">
        <v>1721</v>
      </c>
      <c r="F513" s="60">
        <v>15</v>
      </c>
      <c r="G513" s="61" t="s">
        <v>1722</v>
      </c>
      <c r="H513" s="62">
        <v>2004.441</v>
      </c>
      <c r="I513" s="60">
        <v>-20.7</v>
      </c>
      <c r="J513" s="62">
        <v>69.099999999999994</v>
      </c>
      <c r="K513" s="60">
        <v>1.9</v>
      </c>
      <c r="L513" s="60" t="s">
        <v>1723</v>
      </c>
      <c r="M513" s="60" t="s">
        <v>1199</v>
      </c>
      <c r="N513" s="60" t="s">
        <v>149</v>
      </c>
      <c r="O513" s="60" t="s">
        <v>1380</v>
      </c>
      <c r="P513" s="60" t="s">
        <v>151</v>
      </c>
    </row>
    <row r="514" spans="1:16" x14ac:dyDescent="0.3">
      <c r="A514" s="60" t="s">
        <v>1078</v>
      </c>
      <c r="B514" s="60" t="s">
        <v>1079</v>
      </c>
      <c r="C514" s="60">
        <v>22590</v>
      </c>
      <c r="D514" s="61" t="s">
        <v>1721</v>
      </c>
      <c r="E514" s="61" t="s">
        <v>1724</v>
      </c>
      <c r="F514" s="60">
        <v>12</v>
      </c>
      <c r="G514" s="61" t="s">
        <v>1725</v>
      </c>
      <c r="H514" s="62">
        <v>2004.48</v>
      </c>
      <c r="I514" s="60">
        <v>-20.8</v>
      </c>
      <c r="J514" s="62">
        <v>69.099999999999994</v>
      </c>
      <c r="K514" s="60">
        <v>1.9</v>
      </c>
      <c r="L514" s="60" t="s">
        <v>1726</v>
      </c>
      <c r="M514" s="60" t="s">
        <v>1199</v>
      </c>
      <c r="N514" s="60" t="s">
        <v>1428</v>
      </c>
      <c r="O514" s="60" t="s">
        <v>1380</v>
      </c>
      <c r="P514" s="60" t="s">
        <v>151</v>
      </c>
    </row>
    <row r="515" spans="1:16" x14ac:dyDescent="0.3">
      <c r="A515" s="60" t="s">
        <v>1078</v>
      </c>
      <c r="B515" s="60" t="s">
        <v>1079</v>
      </c>
      <c r="C515" s="60">
        <v>26053</v>
      </c>
      <c r="D515" s="61" t="s">
        <v>1724</v>
      </c>
      <c r="E515" s="61" t="s">
        <v>1727</v>
      </c>
      <c r="F515" s="60">
        <v>23</v>
      </c>
      <c r="G515" s="61" t="s">
        <v>1728</v>
      </c>
      <c r="H515" s="62">
        <v>2004.5260000000001</v>
      </c>
      <c r="I515" s="60">
        <v>-18.2</v>
      </c>
      <c r="J515" s="62">
        <v>71.099999999999994</v>
      </c>
      <c r="K515" s="60">
        <v>2</v>
      </c>
      <c r="L515" s="60" t="s">
        <v>1729</v>
      </c>
      <c r="M515" s="60" t="s">
        <v>1082</v>
      </c>
      <c r="N515" s="60" t="s">
        <v>160</v>
      </c>
      <c r="O515" s="60" t="s">
        <v>1380</v>
      </c>
      <c r="P515" s="60" t="s">
        <v>151</v>
      </c>
    </row>
    <row r="516" spans="1:16" x14ac:dyDescent="0.3">
      <c r="A516" s="60" t="s">
        <v>1078</v>
      </c>
      <c r="B516" s="60" t="s">
        <v>1079</v>
      </c>
      <c r="C516" s="60">
        <v>22652</v>
      </c>
      <c r="D516" s="61" t="s">
        <v>1727</v>
      </c>
      <c r="E516" s="61" t="s">
        <v>1730</v>
      </c>
      <c r="F516" s="60">
        <v>54</v>
      </c>
      <c r="G516" s="61" t="s">
        <v>1731</v>
      </c>
      <c r="H516" s="62">
        <v>2004.633</v>
      </c>
      <c r="I516" s="60">
        <v>-10.8</v>
      </c>
      <c r="J516" s="62">
        <v>82.1</v>
      </c>
      <c r="K516" s="60">
        <v>2.4</v>
      </c>
      <c r="L516" s="60" t="s">
        <v>1732</v>
      </c>
      <c r="M516" s="60" t="s">
        <v>1391</v>
      </c>
      <c r="N516" s="60" t="s">
        <v>1382</v>
      </c>
      <c r="O516" s="60" t="s">
        <v>1380</v>
      </c>
      <c r="P516" s="60" t="s">
        <v>151</v>
      </c>
    </row>
    <row r="517" spans="1:16" x14ac:dyDescent="0.3">
      <c r="A517" s="60" t="s">
        <v>1078</v>
      </c>
      <c r="B517" s="60" t="s">
        <v>1079</v>
      </c>
      <c r="C517" s="60">
        <v>39447</v>
      </c>
      <c r="D517" s="61" t="s">
        <v>1733</v>
      </c>
      <c r="E517" s="61" t="s">
        <v>1734</v>
      </c>
      <c r="F517" s="60">
        <v>16</v>
      </c>
      <c r="G517" s="61" t="s">
        <v>1735</v>
      </c>
      <c r="H517" s="62">
        <v>2004.857</v>
      </c>
      <c r="I517" s="60">
        <v>-19.2</v>
      </c>
      <c r="J517" s="62">
        <v>71.5</v>
      </c>
      <c r="K517" s="60">
        <v>2</v>
      </c>
      <c r="L517" s="60" t="s">
        <v>1736</v>
      </c>
      <c r="M517" s="60" t="s">
        <v>1149</v>
      </c>
      <c r="N517" s="60" t="s">
        <v>149</v>
      </c>
      <c r="O517" s="60" t="s">
        <v>1380</v>
      </c>
      <c r="P517" s="60" t="s">
        <v>151</v>
      </c>
    </row>
    <row r="518" spans="1:16" x14ac:dyDescent="0.3">
      <c r="A518" s="60" t="s">
        <v>1078</v>
      </c>
      <c r="B518" s="60" t="s">
        <v>1079</v>
      </c>
      <c r="C518" s="60">
        <v>22653</v>
      </c>
      <c r="D518" s="61" t="s">
        <v>1733</v>
      </c>
      <c r="E518" s="61" t="s">
        <v>1734</v>
      </c>
      <c r="F518" s="60">
        <v>16</v>
      </c>
      <c r="G518" s="61" t="s">
        <v>1735</v>
      </c>
      <c r="H518" s="62">
        <v>2004.857</v>
      </c>
      <c r="I518" s="60">
        <v>-19.399999999999999</v>
      </c>
      <c r="J518" s="62">
        <v>73.8</v>
      </c>
      <c r="K518" s="60">
        <v>2.4</v>
      </c>
      <c r="L518" s="60" t="s">
        <v>1737</v>
      </c>
      <c r="M518" s="60" t="s">
        <v>1391</v>
      </c>
      <c r="N518" s="60" t="s">
        <v>1382</v>
      </c>
      <c r="O518" s="60" t="s">
        <v>1380</v>
      </c>
      <c r="P518" s="60" t="s">
        <v>151</v>
      </c>
    </row>
    <row r="519" spans="1:16" x14ac:dyDescent="0.3">
      <c r="A519" s="60" t="s">
        <v>1078</v>
      </c>
      <c r="B519" s="60" t="s">
        <v>1079</v>
      </c>
      <c r="C519" s="60">
        <v>26054</v>
      </c>
      <c r="D519" s="61" t="s">
        <v>1734</v>
      </c>
      <c r="E519" s="61" t="s">
        <v>1738</v>
      </c>
      <c r="F519" s="60">
        <v>19</v>
      </c>
      <c r="G519" s="61" t="s">
        <v>1739</v>
      </c>
      <c r="H519" s="62">
        <v>2004.903</v>
      </c>
      <c r="I519" s="60">
        <v>-19.100000000000001</v>
      </c>
      <c r="J519" s="62">
        <v>69.5</v>
      </c>
      <c r="K519" s="60">
        <v>1.8</v>
      </c>
      <c r="L519" s="60" t="s">
        <v>1740</v>
      </c>
      <c r="M519" s="60" t="s">
        <v>1186</v>
      </c>
      <c r="N519" s="60" t="s">
        <v>160</v>
      </c>
      <c r="O519" s="60" t="s">
        <v>1380</v>
      </c>
      <c r="P519" s="60" t="s">
        <v>151</v>
      </c>
    </row>
    <row r="520" spans="1:16" x14ac:dyDescent="0.3">
      <c r="A520" s="60" t="s">
        <v>1078</v>
      </c>
      <c r="B520" s="60" t="s">
        <v>1079</v>
      </c>
      <c r="C520" s="60">
        <v>22719</v>
      </c>
      <c r="D520" s="61" t="s">
        <v>1738</v>
      </c>
      <c r="E520" s="61" t="s">
        <v>1741</v>
      </c>
      <c r="F520" s="60">
        <v>15</v>
      </c>
      <c r="G520" s="61" t="s">
        <v>1742</v>
      </c>
      <c r="H520" s="62">
        <v>2004.95</v>
      </c>
      <c r="I520" s="60">
        <v>-18.600000000000001</v>
      </c>
      <c r="J520" s="62">
        <v>71</v>
      </c>
      <c r="K520" s="60">
        <v>2.1</v>
      </c>
      <c r="L520" s="60" t="s">
        <v>1729</v>
      </c>
      <c r="M520" s="60" t="s">
        <v>1149</v>
      </c>
      <c r="N520" s="60" t="s">
        <v>1382</v>
      </c>
      <c r="O520" s="60" t="s">
        <v>1380</v>
      </c>
      <c r="P520" s="60" t="s">
        <v>151</v>
      </c>
    </row>
    <row r="521" spans="1:16" x14ac:dyDescent="0.3">
      <c r="A521" s="60" t="s">
        <v>1078</v>
      </c>
      <c r="B521" s="60" t="s">
        <v>1079</v>
      </c>
      <c r="C521" s="60">
        <v>59808</v>
      </c>
      <c r="D521" s="61" t="s">
        <v>1738</v>
      </c>
      <c r="E521" s="61" t="s">
        <v>1741</v>
      </c>
      <c r="F521" s="60">
        <v>15</v>
      </c>
      <c r="G521" s="61" t="s">
        <v>1742</v>
      </c>
      <c r="H521" s="62">
        <v>2004.95</v>
      </c>
      <c r="I521" s="60">
        <v>-18.600000000000001</v>
      </c>
      <c r="J521" s="62">
        <v>63.8</v>
      </c>
      <c r="K521" s="60">
        <v>1.9</v>
      </c>
      <c r="L521" s="60" t="s">
        <v>1743</v>
      </c>
      <c r="M521" s="60" t="s">
        <v>1199</v>
      </c>
      <c r="N521" s="60" t="s">
        <v>149</v>
      </c>
      <c r="O521" s="60" t="s">
        <v>1380</v>
      </c>
      <c r="P521" s="60" t="s">
        <v>151</v>
      </c>
    </row>
    <row r="522" spans="1:16" x14ac:dyDescent="0.3">
      <c r="A522" s="60" t="s">
        <v>1078</v>
      </c>
      <c r="B522" s="60" t="s">
        <v>1079</v>
      </c>
      <c r="C522" s="60">
        <v>26055</v>
      </c>
      <c r="D522" s="61" t="s">
        <v>1741</v>
      </c>
      <c r="E522" s="61" t="s">
        <v>1744</v>
      </c>
      <c r="F522" s="60">
        <v>20</v>
      </c>
      <c r="G522" s="61" t="s">
        <v>1745</v>
      </c>
      <c r="H522" s="62">
        <v>2004.999</v>
      </c>
      <c r="I522" s="60">
        <v>-18.100000000000001</v>
      </c>
      <c r="J522" s="62">
        <v>65.5</v>
      </c>
      <c r="K522" s="60">
        <v>1.9</v>
      </c>
      <c r="L522" s="60" t="s">
        <v>1746</v>
      </c>
      <c r="M522" s="60" t="s">
        <v>1199</v>
      </c>
      <c r="N522" s="60" t="s">
        <v>149</v>
      </c>
      <c r="O522" s="60" t="s">
        <v>1380</v>
      </c>
      <c r="P522" s="60" t="s">
        <v>151</v>
      </c>
    </row>
    <row r="523" spans="1:16" x14ac:dyDescent="0.3">
      <c r="A523" s="60" t="s">
        <v>1078</v>
      </c>
      <c r="B523" s="60" t="s">
        <v>1079</v>
      </c>
      <c r="C523" s="60">
        <v>22720</v>
      </c>
      <c r="D523" s="61" t="s">
        <v>1744</v>
      </c>
      <c r="E523" s="61" t="s">
        <v>1747</v>
      </c>
      <c r="F523" s="60">
        <v>18</v>
      </c>
      <c r="G523" s="61" t="s">
        <v>1748</v>
      </c>
      <c r="H523" s="62">
        <v>2005.0509999999999</v>
      </c>
      <c r="I523" s="60">
        <v>-19.2</v>
      </c>
      <c r="J523" s="62">
        <v>73.2</v>
      </c>
      <c r="K523" s="60">
        <v>2.2000000000000002</v>
      </c>
      <c r="L523" s="60" t="s">
        <v>1749</v>
      </c>
      <c r="M523" s="60" t="s">
        <v>1125</v>
      </c>
      <c r="N523" s="60" t="s">
        <v>1382</v>
      </c>
      <c r="O523" s="60" t="s">
        <v>1380</v>
      </c>
      <c r="P523" s="60" t="s">
        <v>151</v>
      </c>
    </row>
    <row r="524" spans="1:16" x14ac:dyDescent="0.3">
      <c r="A524" s="60" t="s">
        <v>1078</v>
      </c>
      <c r="B524" s="60" t="s">
        <v>1079</v>
      </c>
      <c r="C524" s="60">
        <v>26056</v>
      </c>
      <c r="D524" s="61" t="s">
        <v>1747</v>
      </c>
      <c r="E524" s="61" t="s">
        <v>1750</v>
      </c>
      <c r="F524" s="60">
        <v>26</v>
      </c>
      <c r="G524" s="61" t="s">
        <v>1751</v>
      </c>
      <c r="H524" s="62">
        <v>2005.1110000000001</v>
      </c>
      <c r="I524" s="60">
        <v>-16.600000000000001</v>
      </c>
      <c r="J524" s="62">
        <v>68.900000000000006</v>
      </c>
      <c r="K524" s="60">
        <v>2</v>
      </c>
      <c r="L524" s="60" t="s">
        <v>1752</v>
      </c>
      <c r="M524" s="60" t="s">
        <v>1082</v>
      </c>
      <c r="N524" s="60" t="s">
        <v>149</v>
      </c>
      <c r="O524" s="60" t="s">
        <v>1380</v>
      </c>
      <c r="P524" s="60" t="s">
        <v>151</v>
      </c>
    </row>
    <row r="525" spans="1:16" x14ac:dyDescent="0.3">
      <c r="A525" s="60" t="s">
        <v>1078</v>
      </c>
      <c r="B525" s="60" t="s">
        <v>1079</v>
      </c>
      <c r="C525" s="60">
        <v>22721</v>
      </c>
      <c r="D525" s="61" t="s">
        <v>1750</v>
      </c>
      <c r="E525" s="61" t="s">
        <v>1753</v>
      </c>
      <c r="F525" s="60">
        <v>26</v>
      </c>
      <c r="G525" s="61" t="s">
        <v>1754</v>
      </c>
      <c r="H525" s="62">
        <v>2005.182</v>
      </c>
      <c r="I525" s="60">
        <v>-17</v>
      </c>
      <c r="J525" s="62">
        <v>63</v>
      </c>
      <c r="K525" s="60">
        <v>2.1</v>
      </c>
      <c r="L525" s="60" t="s">
        <v>1755</v>
      </c>
      <c r="M525" s="60" t="s">
        <v>1149</v>
      </c>
      <c r="N525" s="60" t="s">
        <v>1428</v>
      </c>
      <c r="O525" s="60" t="s">
        <v>1380</v>
      </c>
      <c r="P525" s="60" t="s">
        <v>151</v>
      </c>
    </row>
    <row r="526" spans="1:16" x14ac:dyDescent="0.3">
      <c r="A526" s="60" t="s">
        <v>1078</v>
      </c>
      <c r="B526" s="60" t="s">
        <v>1079</v>
      </c>
      <c r="C526" s="60">
        <v>60941</v>
      </c>
      <c r="D526" s="61" t="s">
        <v>1750</v>
      </c>
      <c r="E526" s="61" t="s">
        <v>1753</v>
      </c>
      <c r="F526" s="60">
        <v>26</v>
      </c>
      <c r="G526" s="61" t="s">
        <v>1754</v>
      </c>
      <c r="H526" s="62">
        <v>2005.182</v>
      </c>
      <c r="I526" s="60">
        <v>-16.899999999999999</v>
      </c>
      <c r="J526" s="62">
        <v>68.900000000000006</v>
      </c>
      <c r="K526" s="60">
        <v>1.9</v>
      </c>
      <c r="L526" s="60" t="s">
        <v>1752</v>
      </c>
      <c r="M526" s="60" t="s">
        <v>1199</v>
      </c>
      <c r="N526" s="60" t="s">
        <v>149</v>
      </c>
      <c r="O526" s="60" t="s">
        <v>1380</v>
      </c>
      <c r="P526" s="60" t="s">
        <v>151</v>
      </c>
    </row>
    <row r="527" spans="1:16" x14ac:dyDescent="0.3">
      <c r="A527" s="60" t="s">
        <v>1078</v>
      </c>
      <c r="B527" s="60" t="s">
        <v>1079</v>
      </c>
      <c r="C527" s="60">
        <v>22551</v>
      </c>
      <c r="D527" s="61" t="s">
        <v>1753</v>
      </c>
      <c r="E527" s="61" t="s">
        <v>1756</v>
      </c>
      <c r="F527" s="60">
        <v>16</v>
      </c>
      <c r="G527" s="61" t="s">
        <v>1757</v>
      </c>
      <c r="H527" s="62">
        <v>2005.24</v>
      </c>
      <c r="I527" s="60">
        <v>-19.899999999999999</v>
      </c>
      <c r="J527" s="62">
        <v>69.400000000000006</v>
      </c>
      <c r="K527" s="60">
        <v>2.1</v>
      </c>
      <c r="L527" s="60" t="s">
        <v>1740</v>
      </c>
      <c r="M527" s="60" t="s">
        <v>1149</v>
      </c>
      <c r="N527" s="60" t="s">
        <v>1428</v>
      </c>
      <c r="O527" s="60" t="s">
        <v>1380</v>
      </c>
      <c r="P527" s="60" t="s">
        <v>151</v>
      </c>
    </row>
    <row r="528" spans="1:16" x14ac:dyDescent="0.3">
      <c r="A528" s="60" t="s">
        <v>1078</v>
      </c>
      <c r="B528" s="60" t="s">
        <v>1079</v>
      </c>
      <c r="C528" s="60">
        <v>22552</v>
      </c>
      <c r="D528" s="61" t="s">
        <v>1753</v>
      </c>
      <c r="E528" s="61" t="s">
        <v>1756</v>
      </c>
      <c r="F528" s="60">
        <v>16</v>
      </c>
      <c r="G528" s="61" t="s">
        <v>1757</v>
      </c>
      <c r="H528" s="62">
        <v>2005.24</v>
      </c>
      <c r="I528" s="60">
        <v>-18</v>
      </c>
      <c r="J528" s="62">
        <v>76.3</v>
      </c>
      <c r="K528" s="60">
        <v>2.1</v>
      </c>
      <c r="L528" s="60" t="s">
        <v>1646</v>
      </c>
      <c r="M528" s="60" t="s">
        <v>1149</v>
      </c>
      <c r="N528" s="60" t="s">
        <v>1428</v>
      </c>
      <c r="O528" s="60" t="s">
        <v>150</v>
      </c>
      <c r="P528" s="60" t="s">
        <v>151</v>
      </c>
    </row>
    <row r="529" spans="1:16" x14ac:dyDescent="0.3">
      <c r="A529" s="60" t="s">
        <v>1078</v>
      </c>
      <c r="B529" s="60" t="s">
        <v>1079</v>
      </c>
      <c r="C529" s="60">
        <v>39452</v>
      </c>
      <c r="D529" s="61" t="s">
        <v>1756</v>
      </c>
      <c r="E529" s="61" t="s">
        <v>1758</v>
      </c>
      <c r="F529" s="60">
        <v>20</v>
      </c>
      <c r="G529" s="61" t="s">
        <v>1759</v>
      </c>
      <c r="H529" s="62">
        <v>2005.289</v>
      </c>
      <c r="I529" s="60">
        <v>-18.3</v>
      </c>
      <c r="J529" s="62">
        <v>65.099999999999994</v>
      </c>
      <c r="K529" s="60">
        <v>1.6</v>
      </c>
      <c r="L529" s="60" t="s">
        <v>1760</v>
      </c>
      <c r="M529" s="60" t="s">
        <v>1761</v>
      </c>
      <c r="N529" s="60" t="s">
        <v>149</v>
      </c>
      <c r="O529" s="60" t="s">
        <v>1380</v>
      </c>
      <c r="P529" s="60" t="s">
        <v>151</v>
      </c>
    </row>
    <row r="530" spans="1:16" x14ac:dyDescent="0.3">
      <c r="A530" s="60" t="s">
        <v>1078</v>
      </c>
      <c r="B530" s="60" t="s">
        <v>1079</v>
      </c>
      <c r="C530" s="60">
        <v>22553</v>
      </c>
      <c r="D530" s="61" t="s">
        <v>1756</v>
      </c>
      <c r="E530" s="61" t="s">
        <v>1758</v>
      </c>
      <c r="F530" s="60">
        <v>20</v>
      </c>
      <c r="G530" s="61" t="s">
        <v>1759</v>
      </c>
      <c r="H530" s="62">
        <v>2005.289</v>
      </c>
      <c r="I530" s="60">
        <v>-18.399999999999999</v>
      </c>
      <c r="J530" s="62">
        <v>80.3</v>
      </c>
      <c r="K530" s="60">
        <v>2.1</v>
      </c>
      <c r="L530" s="60" t="s">
        <v>1762</v>
      </c>
      <c r="M530" s="60" t="s">
        <v>1149</v>
      </c>
      <c r="N530" s="60" t="s">
        <v>1382</v>
      </c>
      <c r="O530" s="60" t="s">
        <v>1380</v>
      </c>
      <c r="P530" s="60" t="s">
        <v>151</v>
      </c>
    </row>
    <row r="531" spans="1:16" x14ac:dyDescent="0.3">
      <c r="A531" s="60" t="s">
        <v>1078</v>
      </c>
      <c r="B531" s="60" t="s">
        <v>1079</v>
      </c>
      <c r="C531" s="60">
        <v>22554</v>
      </c>
      <c r="D531" s="61" t="s">
        <v>1756</v>
      </c>
      <c r="E531" s="61" t="s">
        <v>1758</v>
      </c>
      <c r="F531" s="60">
        <v>20</v>
      </c>
      <c r="G531" s="61" t="s">
        <v>1759</v>
      </c>
      <c r="H531" s="62">
        <v>2005.289</v>
      </c>
      <c r="I531" s="60">
        <v>-19.100000000000001</v>
      </c>
      <c r="J531" s="62">
        <v>77.2</v>
      </c>
      <c r="K531" s="60">
        <v>2</v>
      </c>
      <c r="L531" s="60" t="s">
        <v>1763</v>
      </c>
      <c r="M531" s="60" t="s">
        <v>1082</v>
      </c>
      <c r="N531" s="60" t="s">
        <v>1382</v>
      </c>
      <c r="O531" s="60" t="s">
        <v>150</v>
      </c>
      <c r="P531" s="60" t="s">
        <v>151</v>
      </c>
    </row>
    <row r="532" spans="1:16" x14ac:dyDescent="0.3">
      <c r="A532" s="60" t="s">
        <v>1078</v>
      </c>
      <c r="B532" s="60" t="s">
        <v>1079</v>
      </c>
      <c r="C532" s="60">
        <v>26057</v>
      </c>
      <c r="D532" s="61" t="s">
        <v>1758</v>
      </c>
      <c r="E532" s="61" t="s">
        <v>1764</v>
      </c>
      <c r="F532" s="60">
        <v>17</v>
      </c>
      <c r="G532" s="61" t="s">
        <v>1765</v>
      </c>
      <c r="H532" s="62">
        <v>2005.338</v>
      </c>
      <c r="I532" s="60">
        <v>-19.2</v>
      </c>
      <c r="J532" s="62">
        <v>72.2</v>
      </c>
      <c r="K532" s="60">
        <v>1.9</v>
      </c>
      <c r="L532" s="60" t="s">
        <v>1766</v>
      </c>
      <c r="M532" s="60" t="s">
        <v>1199</v>
      </c>
      <c r="N532" s="60" t="s">
        <v>160</v>
      </c>
      <c r="O532" s="60" t="s">
        <v>1380</v>
      </c>
      <c r="P532" s="60" t="s">
        <v>151</v>
      </c>
    </row>
    <row r="533" spans="1:16" x14ac:dyDescent="0.3">
      <c r="A533" s="60" t="s">
        <v>1078</v>
      </c>
      <c r="B533" s="60" t="s">
        <v>1079</v>
      </c>
      <c r="C533" s="60">
        <v>26058</v>
      </c>
      <c r="D533" s="61" t="s">
        <v>1764</v>
      </c>
      <c r="E533" s="61" t="s">
        <v>1767</v>
      </c>
      <c r="F533" s="60">
        <v>11</v>
      </c>
      <c r="G533" s="61" t="s">
        <v>1768</v>
      </c>
      <c r="H533" s="62">
        <v>2005.377</v>
      </c>
      <c r="I533" s="60">
        <v>-18.399999999999999</v>
      </c>
      <c r="J533" s="62">
        <v>70.2</v>
      </c>
      <c r="K533" s="60">
        <v>2</v>
      </c>
      <c r="L533" s="60" t="s">
        <v>1769</v>
      </c>
      <c r="M533" s="60" t="s">
        <v>1082</v>
      </c>
      <c r="N533" s="60" t="s">
        <v>160</v>
      </c>
      <c r="O533" s="60" t="s">
        <v>1380</v>
      </c>
      <c r="P533" s="60" t="s">
        <v>151</v>
      </c>
    </row>
    <row r="534" spans="1:16" x14ac:dyDescent="0.3">
      <c r="A534" s="60" t="s">
        <v>1078</v>
      </c>
      <c r="B534" s="60" t="s">
        <v>1079</v>
      </c>
      <c r="C534" s="60">
        <v>30011</v>
      </c>
      <c r="D534" s="61" t="s">
        <v>1767</v>
      </c>
      <c r="E534" s="61" t="s">
        <v>1770</v>
      </c>
      <c r="F534" s="60">
        <v>29</v>
      </c>
      <c r="G534" s="61" t="s">
        <v>1771</v>
      </c>
      <c r="H534" s="62">
        <v>2005.432</v>
      </c>
      <c r="I534" s="60">
        <v>-18.899999999999999</v>
      </c>
      <c r="J534" s="62">
        <v>65.400000000000006</v>
      </c>
      <c r="K534" s="60">
        <v>1.2</v>
      </c>
      <c r="L534" s="60" t="s">
        <v>1746</v>
      </c>
      <c r="M534" s="60" t="s">
        <v>1772</v>
      </c>
      <c r="N534" s="60" t="s">
        <v>149</v>
      </c>
      <c r="O534" s="60" t="s">
        <v>1380</v>
      </c>
      <c r="P534" s="60" t="s">
        <v>151</v>
      </c>
    </row>
    <row r="535" spans="1:16" x14ac:dyDescent="0.3">
      <c r="A535" s="60" t="s">
        <v>1078</v>
      </c>
      <c r="B535" s="60" t="s">
        <v>1079</v>
      </c>
      <c r="C535" s="60">
        <v>59809</v>
      </c>
      <c r="D535" s="61" t="s">
        <v>1770</v>
      </c>
      <c r="E535" s="61" t="s">
        <v>1773</v>
      </c>
      <c r="F535" s="60">
        <v>21</v>
      </c>
      <c r="G535" s="61" t="s">
        <v>1774</v>
      </c>
      <c r="H535" s="62">
        <v>2005.5</v>
      </c>
      <c r="I535" s="60">
        <v>-20.100000000000001</v>
      </c>
      <c r="J535" s="62">
        <v>67</v>
      </c>
      <c r="K535" s="60">
        <v>1.9</v>
      </c>
      <c r="L535" s="60" t="s">
        <v>1775</v>
      </c>
      <c r="M535" s="60" t="s">
        <v>1199</v>
      </c>
      <c r="N535" s="60" t="s">
        <v>149</v>
      </c>
      <c r="O535" s="60" t="s">
        <v>1380</v>
      </c>
      <c r="P535" s="60" t="s">
        <v>151</v>
      </c>
    </row>
    <row r="536" spans="1:16" x14ac:dyDescent="0.3">
      <c r="A536" s="60" t="s">
        <v>1078</v>
      </c>
      <c r="B536" s="60" t="s">
        <v>1079</v>
      </c>
      <c r="C536" s="60">
        <v>30012</v>
      </c>
      <c r="D536" s="61" t="s">
        <v>1773</v>
      </c>
      <c r="E536" s="61" t="s">
        <v>1776</v>
      </c>
      <c r="F536" s="60">
        <v>16</v>
      </c>
      <c r="G536" s="61" t="s">
        <v>1777</v>
      </c>
      <c r="H536" s="62">
        <v>2005.5519999999999</v>
      </c>
      <c r="I536" s="60">
        <v>-20.9</v>
      </c>
      <c r="J536" s="62">
        <v>64</v>
      </c>
      <c r="K536" s="60">
        <v>1.2</v>
      </c>
      <c r="L536" s="60" t="s">
        <v>1778</v>
      </c>
      <c r="M536" s="60" t="s">
        <v>1772</v>
      </c>
      <c r="N536" s="60" t="s">
        <v>149</v>
      </c>
      <c r="O536" s="60" t="s">
        <v>1380</v>
      </c>
      <c r="P536" s="60" t="s">
        <v>151</v>
      </c>
    </row>
    <row r="537" spans="1:16" x14ac:dyDescent="0.3">
      <c r="A537" s="60" t="s">
        <v>1078</v>
      </c>
      <c r="B537" s="60" t="s">
        <v>1079</v>
      </c>
      <c r="C537" s="60">
        <v>30013</v>
      </c>
      <c r="D537" s="61" t="s">
        <v>1779</v>
      </c>
      <c r="E537" s="61" t="s">
        <v>1780</v>
      </c>
      <c r="F537" s="60">
        <v>21</v>
      </c>
      <c r="G537" s="61" t="s">
        <v>1781</v>
      </c>
      <c r="H537" s="62">
        <v>2005.6559999999999</v>
      </c>
      <c r="I537" s="60">
        <v>-19.899999999999999</v>
      </c>
      <c r="J537" s="62">
        <v>66.8</v>
      </c>
      <c r="K537" s="60">
        <v>1.2</v>
      </c>
      <c r="L537" s="60" t="s">
        <v>1782</v>
      </c>
      <c r="M537" s="60" t="s">
        <v>1772</v>
      </c>
      <c r="N537" s="60" t="s">
        <v>149</v>
      </c>
      <c r="O537" s="60" t="s">
        <v>1380</v>
      </c>
      <c r="P537" s="60" t="s">
        <v>151</v>
      </c>
    </row>
    <row r="538" spans="1:16" x14ac:dyDescent="0.3">
      <c r="A538" s="60" t="s">
        <v>1078</v>
      </c>
      <c r="B538" s="60" t="s">
        <v>1079</v>
      </c>
      <c r="C538" s="60">
        <v>30014</v>
      </c>
      <c r="D538" s="61" t="s">
        <v>1783</v>
      </c>
      <c r="E538" s="61" t="s">
        <v>1784</v>
      </c>
      <c r="F538" s="60">
        <v>37</v>
      </c>
      <c r="G538" s="61" t="s">
        <v>1785</v>
      </c>
      <c r="H538" s="62">
        <v>2005.7660000000001</v>
      </c>
      <c r="I538" s="60">
        <v>-19</v>
      </c>
      <c r="J538" s="62">
        <v>65</v>
      </c>
      <c r="K538" s="60">
        <v>1.3</v>
      </c>
      <c r="L538" s="60" t="s">
        <v>1786</v>
      </c>
      <c r="M538" s="60" t="s">
        <v>1671</v>
      </c>
      <c r="N538" s="60" t="s">
        <v>149</v>
      </c>
      <c r="O538" s="60" t="s">
        <v>1380</v>
      </c>
      <c r="P538" s="60" t="s">
        <v>151</v>
      </c>
    </row>
    <row r="539" spans="1:16" x14ac:dyDescent="0.3">
      <c r="A539" s="60" t="s">
        <v>1078</v>
      </c>
      <c r="B539" s="60" t="s">
        <v>1079</v>
      </c>
      <c r="C539" s="60">
        <v>30027</v>
      </c>
      <c r="D539" s="61" t="s">
        <v>1787</v>
      </c>
      <c r="E539" s="61" t="s">
        <v>1788</v>
      </c>
      <c r="F539" s="60">
        <v>24</v>
      </c>
      <c r="G539" s="61" t="s">
        <v>1789</v>
      </c>
      <c r="H539" s="62">
        <v>2005.9110000000001</v>
      </c>
      <c r="I539" s="60">
        <v>-19.3</v>
      </c>
      <c r="J539" s="62">
        <v>61.2</v>
      </c>
      <c r="K539" s="60">
        <v>1.6</v>
      </c>
      <c r="L539" s="60" t="s">
        <v>1790</v>
      </c>
      <c r="M539" s="60" t="s">
        <v>1761</v>
      </c>
      <c r="N539" s="60" t="s">
        <v>149</v>
      </c>
      <c r="O539" s="60" t="s">
        <v>1380</v>
      </c>
      <c r="P539" s="60" t="s">
        <v>151</v>
      </c>
    </row>
    <row r="540" spans="1:16" x14ac:dyDescent="0.3">
      <c r="A540" s="60" t="s">
        <v>1078</v>
      </c>
      <c r="B540" s="60" t="s">
        <v>1079</v>
      </c>
      <c r="C540" s="60">
        <v>30035</v>
      </c>
      <c r="D540" s="61" t="s">
        <v>1791</v>
      </c>
      <c r="E540" s="61" t="s">
        <v>1792</v>
      </c>
      <c r="F540" s="60">
        <v>22</v>
      </c>
      <c r="G540" s="61" t="s">
        <v>1793</v>
      </c>
      <c r="H540" s="62">
        <v>2006.04</v>
      </c>
      <c r="I540" s="60">
        <v>-18.8</v>
      </c>
      <c r="J540" s="62">
        <v>62.1</v>
      </c>
      <c r="K540" s="60">
        <v>1.5</v>
      </c>
      <c r="L540" s="60" t="s">
        <v>1794</v>
      </c>
      <c r="M540" s="60" t="s">
        <v>1795</v>
      </c>
      <c r="N540" s="60" t="s">
        <v>149</v>
      </c>
      <c r="O540" s="60" t="s">
        <v>1380</v>
      </c>
      <c r="P540" s="60" t="s">
        <v>151</v>
      </c>
    </row>
    <row r="541" spans="1:16" x14ac:dyDescent="0.3">
      <c r="A541" s="60" t="s">
        <v>1078</v>
      </c>
      <c r="B541" s="60" t="s">
        <v>1079</v>
      </c>
      <c r="C541" s="60">
        <v>30036</v>
      </c>
      <c r="D541" s="61" t="s">
        <v>1796</v>
      </c>
      <c r="E541" s="61" t="s">
        <v>1797</v>
      </c>
      <c r="F541" s="60">
        <v>28</v>
      </c>
      <c r="G541" s="61" t="s">
        <v>1798</v>
      </c>
      <c r="H541" s="62">
        <v>2006.1489999999999</v>
      </c>
      <c r="I541" s="60">
        <v>-17.2</v>
      </c>
      <c r="J541" s="62">
        <v>59.2</v>
      </c>
      <c r="K541" s="60">
        <v>1.6</v>
      </c>
      <c r="L541" s="60" t="s">
        <v>1799</v>
      </c>
      <c r="M541" s="60" t="s">
        <v>1761</v>
      </c>
      <c r="N541" s="60" t="s">
        <v>149</v>
      </c>
      <c r="O541" s="60" t="s">
        <v>1380</v>
      </c>
      <c r="P541" s="60" t="s">
        <v>151</v>
      </c>
    </row>
    <row r="542" spans="1:16" x14ac:dyDescent="0.3">
      <c r="A542" s="60" t="s">
        <v>1078</v>
      </c>
      <c r="B542" s="60" t="s">
        <v>1079</v>
      </c>
      <c r="C542" s="60">
        <v>30037</v>
      </c>
      <c r="D542" s="61" t="s">
        <v>1800</v>
      </c>
      <c r="E542" s="61" t="s">
        <v>1801</v>
      </c>
      <c r="F542" s="60">
        <v>27</v>
      </c>
      <c r="G542" s="61" t="s">
        <v>1802</v>
      </c>
      <c r="H542" s="62">
        <v>2006.297</v>
      </c>
      <c r="I542" s="60">
        <v>-17.3</v>
      </c>
      <c r="J542" s="62">
        <v>60.4</v>
      </c>
      <c r="K542" s="60">
        <v>1.6</v>
      </c>
      <c r="L542" s="60" t="s">
        <v>1803</v>
      </c>
      <c r="M542" s="60" t="s">
        <v>1761</v>
      </c>
      <c r="N542" s="60" t="s">
        <v>149</v>
      </c>
      <c r="O542" s="60" t="s">
        <v>1380</v>
      </c>
      <c r="P542" s="60" t="s">
        <v>151</v>
      </c>
    </row>
    <row r="543" spans="1:16" x14ac:dyDescent="0.3">
      <c r="A543" s="60" t="s">
        <v>1078</v>
      </c>
      <c r="B543" s="60" t="s">
        <v>1079</v>
      </c>
      <c r="C543" s="60">
        <v>32477</v>
      </c>
      <c r="D543" s="61" t="s">
        <v>1804</v>
      </c>
      <c r="E543" s="61" t="s">
        <v>1805</v>
      </c>
      <c r="F543" s="60">
        <v>22</v>
      </c>
      <c r="G543" s="61" t="s">
        <v>1806</v>
      </c>
      <c r="H543" s="62">
        <v>2006.4069999999999</v>
      </c>
      <c r="I543" s="60">
        <v>-18.3</v>
      </c>
      <c r="J543" s="62">
        <v>58.4</v>
      </c>
      <c r="K543" s="60">
        <v>1.4</v>
      </c>
      <c r="L543" s="60" t="s">
        <v>1807</v>
      </c>
      <c r="M543" s="60" t="s">
        <v>1502</v>
      </c>
      <c r="N543" s="60" t="s">
        <v>149</v>
      </c>
      <c r="O543" s="60" t="s">
        <v>1380</v>
      </c>
      <c r="P543" s="60" t="s">
        <v>151</v>
      </c>
    </row>
    <row r="544" spans="1:16" x14ac:dyDescent="0.3">
      <c r="A544" s="60" t="s">
        <v>1078</v>
      </c>
      <c r="B544" s="60" t="s">
        <v>1079</v>
      </c>
      <c r="C544" s="60">
        <v>32478</v>
      </c>
      <c r="D544" s="61" t="s">
        <v>1808</v>
      </c>
      <c r="E544" s="61" t="s">
        <v>1809</v>
      </c>
      <c r="F544" s="60">
        <v>27</v>
      </c>
      <c r="G544" s="61" t="s">
        <v>1810</v>
      </c>
      <c r="H544" s="62">
        <v>2006.508</v>
      </c>
      <c r="I544" s="60">
        <v>-18.3</v>
      </c>
      <c r="J544" s="62">
        <v>57.3</v>
      </c>
      <c r="K544" s="60">
        <v>1.7</v>
      </c>
      <c r="L544" s="60" t="s">
        <v>1811</v>
      </c>
      <c r="M544" s="60" t="s">
        <v>1812</v>
      </c>
      <c r="N544" s="60" t="s">
        <v>149</v>
      </c>
      <c r="O544" s="60" t="s">
        <v>1380</v>
      </c>
      <c r="P544" s="60" t="s">
        <v>151</v>
      </c>
    </row>
    <row r="545" spans="1:16" x14ac:dyDescent="0.3">
      <c r="A545" s="60" t="s">
        <v>1078</v>
      </c>
      <c r="B545" s="60" t="s">
        <v>1079</v>
      </c>
      <c r="C545" s="60">
        <v>32479</v>
      </c>
      <c r="D545" s="61" t="s">
        <v>1813</v>
      </c>
      <c r="E545" s="61" t="s">
        <v>1814</v>
      </c>
      <c r="F545" s="60">
        <v>15</v>
      </c>
      <c r="G545" s="61" t="s">
        <v>1815</v>
      </c>
      <c r="H545" s="62">
        <v>2006.623</v>
      </c>
      <c r="I545" s="60">
        <v>-22.6</v>
      </c>
      <c r="J545" s="62">
        <v>60.7</v>
      </c>
      <c r="K545" s="60">
        <v>1.5</v>
      </c>
      <c r="L545" s="60" t="s">
        <v>1816</v>
      </c>
      <c r="M545" s="60" t="s">
        <v>1795</v>
      </c>
      <c r="N545" s="60" t="s">
        <v>149</v>
      </c>
      <c r="O545" s="60" t="s">
        <v>1380</v>
      </c>
      <c r="P545" s="60" t="s">
        <v>151</v>
      </c>
    </row>
    <row r="546" spans="1:16" x14ac:dyDescent="0.3">
      <c r="A546" s="60" t="s">
        <v>1078</v>
      </c>
      <c r="B546" s="60" t="s">
        <v>1079</v>
      </c>
      <c r="C546" s="60">
        <v>39543</v>
      </c>
      <c r="D546" s="61" t="s">
        <v>1813</v>
      </c>
      <c r="E546" s="61" t="s">
        <v>1814</v>
      </c>
      <c r="F546" s="60">
        <v>15</v>
      </c>
      <c r="G546" s="61" t="s">
        <v>1815</v>
      </c>
      <c r="H546" s="62">
        <v>2006.623</v>
      </c>
      <c r="I546" s="60">
        <v>-22.8</v>
      </c>
      <c r="J546" s="62">
        <v>55.5</v>
      </c>
      <c r="K546" s="60">
        <v>2.1</v>
      </c>
      <c r="L546" s="60" t="s">
        <v>1817</v>
      </c>
      <c r="M546" s="60" t="s">
        <v>1149</v>
      </c>
      <c r="N546" s="60" t="s">
        <v>149</v>
      </c>
      <c r="O546" s="60" t="s">
        <v>1380</v>
      </c>
      <c r="P546" s="60" t="s">
        <v>151</v>
      </c>
    </row>
    <row r="547" spans="1:16" x14ac:dyDescent="0.3">
      <c r="A547" s="60" t="s">
        <v>1078</v>
      </c>
      <c r="B547" s="60" t="s">
        <v>1079</v>
      </c>
      <c r="C547" s="60">
        <v>30038</v>
      </c>
      <c r="D547" s="61" t="s">
        <v>1818</v>
      </c>
      <c r="E547" s="61" t="s">
        <v>1819</v>
      </c>
      <c r="F547" s="60">
        <v>25</v>
      </c>
      <c r="G547" s="61" t="s">
        <v>1820</v>
      </c>
      <c r="H547" s="62">
        <v>2006.7190000000001</v>
      </c>
      <c r="I547" s="60">
        <v>-18.7</v>
      </c>
      <c r="J547" s="62">
        <v>59.5</v>
      </c>
      <c r="K547" s="60">
        <v>1.6</v>
      </c>
      <c r="L547" s="60" t="s">
        <v>1821</v>
      </c>
      <c r="M547" s="60" t="s">
        <v>1761</v>
      </c>
      <c r="N547" s="60" t="s">
        <v>149</v>
      </c>
      <c r="O547" s="60" t="s">
        <v>1380</v>
      </c>
      <c r="P547" s="60" t="s">
        <v>151</v>
      </c>
    </row>
    <row r="548" spans="1:16" x14ac:dyDescent="0.3">
      <c r="A548" s="60" t="s">
        <v>1078</v>
      </c>
      <c r="B548" s="60" t="s">
        <v>1079</v>
      </c>
      <c r="C548" s="60">
        <v>60282</v>
      </c>
      <c r="D548" s="61" t="s">
        <v>1819</v>
      </c>
      <c r="E548" s="61" t="s">
        <v>1822</v>
      </c>
      <c r="F548" s="60">
        <v>15</v>
      </c>
      <c r="G548" s="61" t="s">
        <v>1823</v>
      </c>
      <c r="H548" s="62">
        <v>2006.7739999999999</v>
      </c>
      <c r="I548" s="60">
        <v>-20.6</v>
      </c>
      <c r="J548" s="62">
        <v>64.3</v>
      </c>
      <c r="K548" s="60">
        <v>1.9</v>
      </c>
      <c r="L548" s="60" t="s">
        <v>1824</v>
      </c>
      <c r="M548" s="60" t="s">
        <v>1082</v>
      </c>
      <c r="N548" s="60" t="s">
        <v>149</v>
      </c>
      <c r="O548" s="60" t="s">
        <v>1380</v>
      </c>
      <c r="P548" s="60" t="s">
        <v>151</v>
      </c>
    </row>
    <row r="549" spans="1:16" x14ac:dyDescent="0.3">
      <c r="A549" s="60" t="s">
        <v>1078</v>
      </c>
      <c r="B549" s="60" t="s">
        <v>1079</v>
      </c>
      <c r="C549" s="60">
        <v>32480</v>
      </c>
      <c r="D549" s="61" t="s">
        <v>1822</v>
      </c>
      <c r="E549" s="61" t="s">
        <v>1825</v>
      </c>
      <c r="F549" s="60">
        <v>14</v>
      </c>
      <c r="G549" s="61" t="s">
        <v>1826</v>
      </c>
      <c r="H549" s="62">
        <v>2006.8150000000001</v>
      </c>
      <c r="I549" s="60">
        <v>-20.9</v>
      </c>
      <c r="J549" s="62">
        <v>60.7</v>
      </c>
      <c r="K549" s="60">
        <v>1.5</v>
      </c>
      <c r="L549" s="60" t="s">
        <v>1816</v>
      </c>
      <c r="M549" s="60" t="s">
        <v>1795</v>
      </c>
      <c r="N549" s="60" t="s">
        <v>149</v>
      </c>
      <c r="O549" s="60" t="s">
        <v>1380</v>
      </c>
      <c r="P549" s="60" t="s">
        <v>151</v>
      </c>
    </row>
    <row r="550" spans="1:16" x14ac:dyDescent="0.3">
      <c r="A550" s="60" t="s">
        <v>1078</v>
      </c>
      <c r="B550" s="60" t="s">
        <v>1079</v>
      </c>
      <c r="C550" s="60">
        <v>60942</v>
      </c>
      <c r="D550" s="61" t="s">
        <v>1825</v>
      </c>
      <c r="E550" s="61" t="s">
        <v>1827</v>
      </c>
      <c r="F550" s="60">
        <v>163</v>
      </c>
      <c r="G550" s="61" t="s">
        <v>1828</v>
      </c>
      <c r="H550" s="62">
        <v>2007.056</v>
      </c>
      <c r="I550" s="60">
        <v>-15.2</v>
      </c>
      <c r="J550" s="62">
        <v>55.8</v>
      </c>
      <c r="K550" s="60">
        <v>1.9</v>
      </c>
      <c r="L550" s="60" t="s">
        <v>1829</v>
      </c>
      <c r="M550" s="60" t="s">
        <v>1199</v>
      </c>
      <c r="N550" s="60" t="s">
        <v>149</v>
      </c>
      <c r="O550" s="60" t="s">
        <v>1380</v>
      </c>
      <c r="P550" s="60" t="s">
        <v>151</v>
      </c>
    </row>
    <row r="551" spans="1:16" x14ac:dyDescent="0.3">
      <c r="A551" s="60" t="s">
        <v>1078</v>
      </c>
      <c r="B551" s="60" t="s">
        <v>1079</v>
      </c>
      <c r="C551" s="60">
        <v>59810</v>
      </c>
      <c r="D551" s="61" t="s">
        <v>1830</v>
      </c>
      <c r="E551" s="61" t="s">
        <v>1831</v>
      </c>
      <c r="F551" s="60">
        <v>16</v>
      </c>
      <c r="G551" s="61" t="s">
        <v>1832</v>
      </c>
      <c r="H551" s="62">
        <v>2007.374</v>
      </c>
      <c r="I551" s="60">
        <v>-16.100000000000001</v>
      </c>
      <c r="J551" s="62">
        <v>57.1</v>
      </c>
      <c r="K551" s="60">
        <v>1.9</v>
      </c>
      <c r="L551" s="60" t="s">
        <v>1811</v>
      </c>
      <c r="M551" s="60" t="s">
        <v>1199</v>
      </c>
      <c r="N551" s="60" t="s">
        <v>149</v>
      </c>
      <c r="O551" s="60" t="s">
        <v>1380</v>
      </c>
      <c r="P551" s="60" t="s">
        <v>151</v>
      </c>
    </row>
    <row r="552" spans="1:16" x14ac:dyDescent="0.3">
      <c r="A552" s="60" t="s">
        <v>1078</v>
      </c>
      <c r="B552" s="60" t="s">
        <v>1079</v>
      </c>
      <c r="C552" s="60">
        <v>32482</v>
      </c>
      <c r="D552" s="61" t="s">
        <v>1831</v>
      </c>
      <c r="E552" s="61" t="s">
        <v>1833</v>
      </c>
      <c r="F552" s="60">
        <v>33</v>
      </c>
      <c r="G552" s="61" t="s">
        <v>1834</v>
      </c>
      <c r="H552" s="62">
        <v>2007.44</v>
      </c>
      <c r="I552" s="60">
        <v>-16.7</v>
      </c>
      <c r="J552" s="62">
        <v>59.4</v>
      </c>
      <c r="K552" s="60">
        <v>1.5</v>
      </c>
      <c r="L552" s="60" t="s">
        <v>1835</v>
      </c>
      <c r="M552" s="60" t="s">
        <v>1795</v>
      </c>
      <c r="N552" s="60" t="s">
        <v>149</v>
      </c>
      <c r="O552" s="60" t="s">
        <v>1380</v>
      </c>
      <c r="P552" s="60" t="s">
        <v>151</v>
      </c>
    </row>
    <row r="553" spans="1:16" x14ac:dyDescent="0.3">
      <c r="A553" s="60" t="s">
        <v>1078</v>
      </c>
      <c r="B553" s="60" t="s">
        <v>1079</v>
      </c>
      <c r="C553" s="60">
        <v>32483</v>
      </c>
      <c r="D553" s="61" t="s">
        <v>1836</v>
      </c>
      <c r="E553" s="61" t="s">
        <v>1837</v>
      </c>
      <c r="F553" s="60">
        <v>13</v>
      </c>
      <c r="G553" s="61" t="s">
        <v>1838</v>
      </c>
      <c r="H553" s="62">
        <v>2007.5440000000001</v>
      </c>
      <c r="I553" s="60">
        <v>-15.5</v>
      </c>
      <c r="J553" s="62">
        <v>54.6</v>
      </c>
      <c r="K553" s="60">
        <v>1.4</v>
      </c>
      <c r="L553" s="60" t="s">
        <v>1839</v>
      </c>
      <c r="M553" s="60" t="s">
        <v>1502</v>
      </c>
      <c r="N553" s="60" t="s">
        <v>149</v>
      </c>
      <c r="O553" s="60" t="s">
        <v>1380</v>
      </c>
      <c r="P553" s="60" t="s">
        <v>151</v>
      </c>
    </row>
    <row r="554" spans="1:16" x14ac:dyDescent="0.3">
      <c r="A554" s="60" t="s">
        <v>1078</v>
      </c>
      <c r="B554" s="60" t="s">
        <v>1079</v>
      </c>
      <c r="C554" s="60">
        <v>32511</v>
      </c>
      <c r="D554" s="61" t="s">
        <v>1840</v>
      </c>
      <c r="E554" s="61" t="s">
        <v>1841</v>
      </c>
      <c r="F554" s="60">
        <v>18</v>
      </c>
      <c r="G554" s="61" t="s">
        <v>1842</v>
      </c>
      <c r="H554" s="62">
        <v>2007.61</v>
      </c>
      <c r="I554" s="60">
        <v>-16</v>
      </c>
      <c r="J554" s="62">
        <v>57.8</v>
      </c>
      <c r="K554" s="60">
        <v>1.5</v>
      </c>
      <c r="L554" s="60" t="s">
        <v>1843</v>
      </c>
      <c r="M554" s="60" t="s">
        <v>1795</v>
      </c>
      <c r="N554" s="60" t="s">
        <v>149</v>
      </c>
      <c r="O554" s="60" t="s">
        <v>1380</v>
      </c>
      <c r="P554" s="60" t="s">
        <v>151</v>
      </c>
    </row>
    <row r="555" spans="1:16" x14ac:dyDescent="0.3">
      <c r="A555" s="60" t="s">
        <v>1078</v>
      </c>
      <c r="B555" s="60" t="s">
        <v>1079</v>
      </c>
      <c r="C555" s="60">
        <v>32512</v>
      </c>
      <c r="D555" s="61" t="s">
        <v>1844</v>
      </c>
      <c r="E555" s="61" t="s">
        <v>1845</v>
      </c>
      <c r="F555" s="60">
        <v>21</v>
      </c>
      <c r="G555" s="61" t="s">
        <v>1846</v>
      </c>
      <c r="H555" s="62">
        <v>2007.7249999999999</v>
      </c>
      <c r="I555" s="60">
        <v>-16.100000000000001</v>
      </c>
      <c r="J555" s="62">
        <v>57.5</v>
      </c>
      <c r="K555" s="60">
        <v>1.6</v>
      </c>
      <c r="L555" s="60" t="s">
        <v>1847</v>
      </c>
      <c r="M555" s="60" t="s">
        <v>1761</v>
      </c>
      <c r="N555" s="60" t="s">
        <v>149</v>
      </c>
      <c r="O555" s="60" t="s">
        <v>1380</v>
      </c>
      <c r="P555" s="60" t="s">
        <v>151</v>
      </c>
    </row>
    <row r="556" spans="1:16" x14ac:dyDescent="0.3">
      <c r="A556" s="60" t="s">
        <v>1078</v>
      </c>
      <c r="B556" s="60" t="s">
        <v>1079</v>
      </c>
      <c r="C556" s="60">
        <v>32522</v>
      </c>
      <c r="D556" s="61" t="s">
        <v>1848</v>
      </c>
      <c r="E556" s="61" t="s">
        <v>1849</v>
      </c>
      <c r="F556" s="60">
        <v>20</v>
      </c>
      <c r="G556" s="61" t="s">
        <v>1850</v>
      </c>
      <c r="H556" s="62">
        <v>2007.826</v>
      </c>
      <c r="I556" s="60">
        <v>-16.2</v>
      </c>
      <c r="J556" s="62">
        <v>57.1</v>
      </c>
      <c r="K556" s="60">
        <v>1.5</v>
      </c>
      <c r="L556" s="60" t="s">
        <v>1811</v>
      </c>
      <c r="M556" s="60" t="s">
        <v>1795</v>
      </c>
      <c r="N556" s="60" t="s">
        <v>149</v>
      </c>
      <c r="O556" s="60" t="s">
        <v>1380</v>
      </c>
      <c r="P556" s="60" t="s">
        <v>151</v>
      </c>
    </row>
    <row r="557" spans="1:16" x14ac:dyDescent="0.3">
      <c r="A557" s="60" t="s">
        <v>1078</v>
      </c>
      <c r="B557" s="60" t="s">
        <v>1079</v>
      </c>
      <c r="C557" s="60">
        <v>32523</v>
      </c>
      <c r="D557" s="61" t="s">
        <v>1851</v>
      </c>
      <c r="E557" s="61" t="s">
        <v>1852</v>
      </c>
      <c r="F557" s="60">
        <v>21</v>
      </c>
      <c r="G557" s="61" t="s">
        <v>1853</v>
      </c>
      <c r="H557" s="62">
        <v>2007.9359999999999</v>
      </c>
      <c r="I557" s="60">
        <v>-16.8</v>
      </c>
      <c r="J557" s="62">
        <v>58.1</v>
      </c>
      <c r="K557" s="60">
        <v>1.5</v>
      </c>
      <c r="L557" s="60" t="s">
        <v>1854</v>
      </c>
      <c r="M557" s="60" t="s">
        <v>1795</v>
      </c>
      <c r="N557" s="60" t="s">
        <v>149</v>
      </c>
      <c r="O557" s="60" t="s">
        <v>1380</v>
      </c>
      <c r="P557" s="60" t="s">
        <v>151</v>
      </c>
    </row>
    <row r="558" spans="1:16" x14ac:dyDescent="0.3">
      <c r="A558" s="60" t="s">
        <v>1078</v>
      </c>
      <c r="B558" s="60" t="s">
        <v>1079</v>
      </c>
      <c r="C558" s="60">
        <v>32524</v>
      </c>
      <c r="D558" s="61" t="s">
        <v>1855</v>
      </c>
      <c r="E558" s="61" t="s">
        <v>1856</v>
      </c>
      <c r="F558" s="60">
        <v>14</v>
      </c>
      <c r="G558" s="61" t="s">
        <v>1857</v>
      </c>
      <c r="H558" s="62">
        <v>2008.0450000000001</v>
      </c>
      <c r="I558" s="60">
        <v>-15.2</v>
      </c>
      <c r="J558" s="62">
        <v>54</v>
      </c>
      <c r="K558" s="60">
        <v>1.2</v>
      </c>
      <c r="L558" s="60" t="s">
        <v>1858</v>
      </c>
      <c r="M558" s="60" t="s">
        <v>1772</v>
      </c>
      <c r="N558" s="60" t="s">
        <v>149</v>
      </c>
      <c r="O558" s="60" t="s">
        <v>1380</v>
      </c>
      <c r="P558" s="60" t="s">
        <v>151</v>
      </c>
    </row>
    <row r="559" spans="1:16" x14ac:dyDescent="0.3">
      <c r="A559" s="60" t="s">
        <v>1078</v>
      </c>
      <c r="B559" s="60" t="s">
        <v>1079</v>
      </c>
      <c r="C559" s="60">
        <v>32561</v>
      </c>
      <c r="D559" s="61" t="s">
        <v>1859</v>
      </c>
      <c r="E559" s="61" t="s">
        <v>1860</v>
      </c>
      <c r="F559" s="60">
        <v>22</v>
      </c>
      <c r="G559" s="61" t="s">
        <v>1861</v>
      </c>
      <c r="H559" s="62">
        <v>2008.1679999999999</v>
      </c>
      <c r="I559" s="60">
        <v>-17.2</v>
      </c>
      <c r="J559" s="62">
        <v>56.6</v>
      </c>
      <c r="K559" s="60">
        <v>1.4</v>
      </c>
      <c r="L559" s="60" t="s">
        <v>1862</v>
      </c>
      <c r="M559" s="60" t="s">
        <v>1502</v>
      </c>
      <c r="N559" s="60" t="s">
        <v>149</v>
      </c>
      <c r="O559" s="60" t="s">
        <v>1380</v>
      </c>
      <c r="P559" s="60" t="s">
        <v>151</v>
      </c>
    </row>
    <row r="560" spans="1:16" x14ac:dyDescent="0.3">
      <c r="A560" s="60" t="s">
        <v>1078</v>
      </c>
      <c r="B560" s="60" t="s">
        <v>1079</v>
      </c>
      <c r="C560" s="60">
        <v>32562</v>
      </c>
      <c r="D560" s="61" t="s">
        <v>1863</v>
      </c>
      <c r="E560" s="61" t="s">
        <v>1864</v>
      </c>
      <c r="F560" s="60">
        <v>16</v>
      </c>
      <c r="G560" s="61" t="s">
        <v>1865</v>
      </c>
      <c r="H560" s="62">
        <v>2008.2719999999999</v>
      </c>
      <c r="I560" s="60">
        <v>-15.3</v>
      </c>
      <c r="J560" s="62">
        <v>51</v>
      </c>
      <c r="K560" s="60">
        <v>1.3</v>
      </c>
      <c r="L560" s="60" t="s">
        <v>1866</v>
      </c>
      <c r="M560" s="60" t="s">
        <v>1671</v>
      </c>
      <c r="N560" s="60" t="s">
        <v>149</v>
      </c>
      <c r="O560" s="60" t="s">
        <v>1380</v>
      </c>
      <c r="P560" s="60" t="s">
        <v>151</v>
      </c>
    </row>
    <row r="561" spans="1:16" x14ac:dyDescent="0.3">
      <c r="A561" s="60" t="s">
        <v>1078</v>
      </c>
      <c r="B561" s="60" t="s">
        <v>1079</v>
      </c>
      <c r="C561" s="60">
        <v>32579</v>
      </c>
      <c r="D561" s="61" t="s">
        <v>1867</v>
      </c>
      <c r="E561" s="61" t="s">
        <v>1868</v>
      </c>
      <c r="F561" s="60">
        <v>21</v>
      </c>
      <c r="G561" s="61" t="s">
        <v>1869</v>
      </c>
      <c r="H561" s="62">
        <v>2008.3779999999999</v>
      </c>
      <c r="I561" s="60">
        <v>-16</v>
      </c>
      <c r="J561" s="62">
        <v>52.4</v>
      </c>
      <c r="K561" s="60">
        <v>1.5</v>
      </c>
      <c r="L561" s="60" t="s">
        <v>1870</v>
      </c>
      <c r="M561" s="60" t="s">
        <v>1795</v>
      </c>
      <c r="N561" s="60" t="s">
        <v>149</v>
      </c>
      <c r="O561" s="60" t="s">
        <v>1380</v>
      </c>
      <c r="P561" s="60" t="s">
        <v>151</v>
      </c>
    </row>
    <row r="562" spans="1:16" x14ac:dyDescent="0.3">
      <c r="A562" s="60" t="s">
        <v>1078</v>
      </c>
      <c r="B562" s="60" t="s">
        <v>1079</v>
      </c>
      <c r="C562" s="60">
        <v>32580</v>
      </c>
      <c r="D562" s="61" t="s">
        <v>1871</v>
      </c>
      <c r="E562" s="61" t="s">
        <v>1872</v>
      </c>
      <c r="F562" s="60">
        <v>17</v>
      </c>
      <c r="G562" s="61" t="s">
        <v>1873</v>
      </c>
      <c r="H562" s="62">
        <v>2008.482</v>
      </c>
      <c r="I562" s="60">
        <v>-16.399999999999999</v>
      </c>
      <c r="J562" s="62">
        <v>50.7</v>
      </c>
      <c r="K562" s="60">
        <v>1.2</v>
      </c>
      <c r="L562" s="60" t="s">
        <v>1874</v>
      </c>
      <c r="M562" s="60" t="s">
        <v>1772</v>
      </c>
      <c r="N562" s="60" t="s">
        <v>149</v>
      </c>
      <c r="O562" s="60" t="s">
        <v>1380</v>
      </c>
      <c r="P562" s="60" t="s">
        <v>151</v>
      </c>
    </row>
    <row r="563" spans="1:16" x14ac:dyDescent="0.3">
      <c r="A563" s="60" t="s">
        <v>1078</v>
      </c>
      <c r="B563" s="60" t="s">
        <v>1079</v>
      </c>
      <c r="C563" s="60">
        <v>32660</v>
      </c>
      <c r="D563" s="61" t="s">
        <v>1875</v>
      </c>
      <c r="E563" s="61" t="s">
        <v>1876</v>
      </c>
      <c r="F563" s="60">
        <v>15</v>
      </c>
      <c r="G563" s="61" t="s">
        <v>1877</v>
      </c>
      <c r="H563" s="62">
        <v>2008.575</v>
      </c>
      <c r="I563" s="60">
        <v>-16.5</v>
      </c>
      <c r="J563" s="62">
        <v>54.9</v>
      </c>
      <c r="K563" s="60">
        <v>1.5</v>
      </c>
      <c r="L563" s="60" t="s">
        <v>1878</v>
      </c>
      <c r="M563" s="60" t="s">
        <v>1795</v>
      </c>
      <c r="N563" s="60" t="s">
        <v>149</v>
      </c>
      <c r="O563" s="60" t="s">
        <v>1380</v>
      </c>
      <c r="P563" s="60" t="s">
        <v>151</v>
      </c>
    </row>
    <row r="564" spans="1:16" x14ac:dyDescent="0.3">
      <c r="A564" s="60" t="s">
        <v>1078</v>
      </c>
      <c r="B564" s="60" t="s">
        <v>1079</v>
      </c>
      <c r="C564" s="60">
        <v>32661</v>
      </c>
      <c r="D564" s="61" t="s">
        <v>1879</v>
      </c>
      <c r="E564" s="61" t="s">
        <v>1880</v>
      </c>
      <c r="F564" s="60">
        <v>15</v>
      </c>
      <c r="G564" s="61" t="s">
        <v>1881</v>
      </c>
      <c r="H564" s="62">
        <v>2008.654</v>
      </c>
      <c r="I564" s="60">
        <v>-16.2</v>
      </c>
      <c r="J564" s="62">
        <v>53.3</v>
      </c>
      <c r="K564" s="60">
        <v>1.3</v>
      </c>
      <c r="L564" s="60" t="s">
        <v>1882</v>
      </c>
      <c r="M564" s="60" t="s">
        <v>1671</v>
      </c>
      <c r="N564" s="60" t="s">
        <v>149</v>
      </c>
      <c r="O564" s="60" t="s">
        <v>1380</v>
      </c>
      <c r="P564" s="60" t="s">
        <v>151</v>
      </c>
    </row>
    <row r="565" spans="1:16" x14ac:dyDescent="0.3">
      <c r="A565" s="60" t="s">
        <v>1078</v>
      </c>
      <c r="B565" s="60" t="s">
        <v>1079</v>
      </c>
      <c r="C565" s="60">
        <v>34032</v>
      </c>
      <c r="D565" s="61" t="s">
        <v>1883</v>
      </c>
      <c r="E565" s="61" t="s">
        <v>1884</v>
      </c>
      <c r="F565" s="60">
        <v>13</v>
      </c>
      <c r="G565" s="61" t="s">
        <v>1885</v>
      </c>
      <c r="H565" s="62">
        <v>2008.807</v>
      </c>
      <c r="I565" s="60">
        <v>-15.4</v>
      </c>
      <c r="J565" s="62">
        <v>49.9</v>
      </c>
      <c r="K565" s="60">
        <v>1.5</v>
      </c>
      <c r="L565" s="60" t="s">
        <v>1886</v>
      </c>
      <c r="M565" s="60" t="s">
        <v>1795</v>
      </c>
      <c r="N565" s="60" t="s">
        <v>149</v>
      </c>
      <c r="O565" s="60" t="s">
        <v>1380</v>
      </c>
      <c r="P565" s="60" t="s">
        <v>151</v>
      </c>
    </row>
    <row r="566" spans="1:16" x14ac:dyDescent="0.3">
      <c r="A566" s="60" t="s">
        <v>1078</v>
      </c>
      <c r="B566" s="60" t="s">
        <v>1079</v>
      </c>
      <c r="C566" s="60">
        <v>34033</v>
      </c>
      <c r="D566" s="61" t="s">
        <v>1887</v>
      </c>
      <c r="E566" s="61" t="s">
        <v>1888</v>
      </c>
      <c r="F566" s="60">
        <v>28</v>
      </c>
      <c r="G566" s="61" t="s">
        <v>1889</v>
      </c>
      <c r="H566" s="62">
        <v>2008.925</v>
      </c>
      <c r="I566" s="60">
        <v>-15.7</v>
      </c>
      <c r="J566" s="62">
        <v>51.1</v>
      </c>
      <c r="K566" s="60">
        <v>2.1</v>
      </c>
      <c r="L566" s="60" t="s">
        <v>1890</v>
      </c>
      <c r="M566" s="60" t="s">
        <v>1149</v>
      </c>
      <c r="N566" s="60" t="s">
        <v>149</v>
      </c>
      <c r="O566" s="60" t="s">
        <v>1380</v>
      </c>
      <c r="P566" s="60" t="s">
        <v>151</v>
      </c>
    </row>
    <row r="567" spans="1:16" x14ac:dyDescent="0.3">
      <c r="A567" s="60" t="s">
        <v>1078</v>
      </c>
      <c r="B567" s="60" t="s">
        <v>1079</v>
      </c>
      <c r="C567" s="60">
        <v>34034</v>
      </c>
      <c r="D567" s="61" t="s">
        <v>1891</v>
      </c>
      <c r="E567" s="61" t="s">
        <v>1892</v>
      </c>
      <c r="F567" s="60">
        <v>17</v>
      </c>
      <c r="G567" s="61" t="s">
        <v>1893</v>
      </c>
      <c r="H567" s="62">
        <v>2009.0340000000001</v>
      </c>
      <c r="I567" s="60">
        <v>-15.4</v>
      </c>
      <c r="J567" s="62">
        <v>50.5</v>
      </c>
      <c r="K567" s="60">
        <v>2.1</v>
      </c>
      <c r="L567" s="60" t="s">
        <v>1894</v>
      </c>
      <c r="M567" s="60" t="s">
        <v>1149</v>
      </c>
      <c r="N567" s="60" t="s">
        <v>149</v>
      </c>
      <c r="O567" s="60" t="s">
        <v>1380</v>
      </c>
      <c r="P567" s="60" t="s">
        <v>151</v>
      </c>
    </row>
    <row r="568" spans="1:16" x14ac:dyDescent="0.3">
      <c r="A568" s="60" t="s">
        <v>1078</v>
      </c>
      <c r="B568" s="60" t="s">
        <v>1079</v>
      </c>
      <c r="C568" s="60">
        <v>34052</v>
      </c>
      <c r="D568" s="61" t="s">
        <v>1895</v>
      </c>
      <c r="E568" s="61" t="s">
        <v>1896</v>
      </c>
      <c r="F568" s="60">
        <v>21</v>
      </c>
      <c r="G568" s="61" t="s">
        <v>1897</v>
      </c>
      <c r="H568" s="62">
        <v>2009.116</v>
      </c>
      <c r="I568" s="60">
        <v>-14.7</v>
      </c>
      <c r="J568" s="62">
        <v>51.6</v>
      </c>
      <c r="K568" s="60">
        <v>1.1000000000000001</v>
      </c>
      <c r="L568" s="60" t="s">
        <v>1898</v>
      </c>
      <c r="M568" s="60" t="s">
        <v>1899</v>
      </c>
      <c r="N568" s="60" t="s">
        <v>1900</v>
      </c>
      <c r="O568" s="60" t="s">
        <v>1380</v>
      </c>
      <c r="P568" s="60" t="s">
        <v>151</v>
      </c>
    </row>
    <row r="569" spans="1:16" x14ac:dyDescent="0.3">
      <c r="A569" s="60" t="s">
        <v>1078</v>
      </c>
      <c r="B569" s="60" t="s">
        <v>1079</v>
      </c>
      <c r="C569" s="60">
        <v>32662</v>
      </c>
      <c r="D569" s="61" t="s">
        <v>1901</v>
      </c>
      <c r="E569" s="61" t="s">
        <v>1902</v>
      </c>
      <c r="F569" s="60">
        <v>12</v>
      </c>
      <c r="G569" s="61" t="s">
        <v>1903</v>
      </c>
      <c r="H569" s="62">
        <v>2009.232</v>
      </c>
      <c r="I569" s="60">
        <v>-15.2</v>
      </c>
      <c r="J569" s="62">
        <v>51.9</v>
      </c>
      <c r="K569" s="60">
        <v>1.3</v>
      </c>
      <c r="L569" s="60" t="s">
        <v>1904</v>
      </c>
      <c r="M569" s="60" t="s">
        <v>1671</v>
      </c>
      <c r="N569" s="60" t="s">
        <v>149</v>
      </c>
      <c r="O569" s="60" t="s">
        <v>1380</v>
      </c>
      <c r="P569" s="60" t="s">
        <v>151</v>
      </c>
    </row>
    <row r="570" spans="1:16" x14ac:dyDescent="0.3">
      <c r="A570" s="60" t="s">
        <v>1078</v>
      </c>
      <c r="B570" s="60" t="s">
        <v>1079</v>
      </c>
      <c r="C570" s="60">
        <v>34053</v>
      </c>
      <c r="D570" s="61" t="s">
        <v>1905</v>
      </c>
      <c r="E570" s="61" t="s">
        <v>1906</v>
      </c>
      <c r="F570" s="60">
        <v>13</v>
      </c>
      <c r="G570" s="61" t="s">
        <v>1907</v>
      </c>
      <c r="H570" s="62">
        <v>2009.3440000000001</v>
      </c>
      <c r="I570" s="60">
        <v>-15.2</v>
      </c>
      <c r="J570" s="62">
        <v>48.6</v>
      </c>
      <c r="K570" s="60">
        <v>1.1000000000000001</v>
      </c>
      <c r="L570" s="60" t="s">
        <v>1908</v>
      </c>
      <c r="M570" s="60" t="s">
        <v>1899</v>
      </c>
      <c r="N570" s="60" t="s">
        <v>149</v>
      </c>
      <c r="O570" s="60" t="s">
        <v>1380</v>
      </c>
      <c r="P570" s="60" t="s">
        <v>151</v>
      </c>
    </row>
    <row r="571" spans="1:16" x14ac:dyDescent="0.3">
      <c r="A571" s="60" t="s">
        <v>1078</v>
      </c>
      <c r="B571" s="60" t="s">
        <v>1079</v>
      </c>
      <c r="C571" s="60">
        <v>60283</v>
      </c>
      <c r="D571" s="61" t="s">
        <v>1906</v>
      </c>
      <c r="E571" s="61" t="s">
        <v>1909</v>
      </c>
      <c r="F571" s="60">
        <v>13</v>
      </c>
      <c r="G571" s="61" t="s">
        <v>1910</v>
      </c>
      <c r="H571" s="62">
        <v>2009.38</v>
      </c>
      <c r="I571" s="60">
        <v>-18.3</v>
      </c>
      <c r="J571" s="62">
        <v>51</v>
      </c>
      <c r="K571" s="60">
        <v>1.9</v>
      </c>
      <c r="L571" s="60" t="s">
        <v>1890</v>
      </c>
      <c r="M571" s="60" t="s">
        <v>1199</v>
      </c>
      <c r="N571" s="60" t="s">
        <v>149</v>
      </c>
      <c r="O571" s="60" t="s">
        <v>1380</v>
      </c>
      <c r="P571" s="60" t="s">
        <v>151</v>
      </c>
    </row>
    <row r="572" spans="1:16" x14ac:dyDescent="0.3">
      <c r="A572" s="60" t="s">
        <v>1078</v>
      </c>
      <c r="B572" s="60" t="s">
        <v>1079</v>
      </c>
      <c r="C572" s="60">
        <v>39192</v>
      </c>
      <c r="D572" s="61" t="s">
        <v>1909</v>
      </c>
      <c r="E572" s="61" t="s">
        <v>1911</v>
      </c>
      <c r="F572" s="60">
        <v>16</v>
      </c>
      <c r="G572" s="61" t="s">
        <v>1912</v>
      </c>
      <c r="H572" s="62">
        <v>2009.421</v>
      </c>
      <c r="I572" s="60">
        <v>-15.1</v>
      </c>
      <c r="J572" s="62">
        <v>52.1</v>
      </c>
      <c r="K572" s="60">
        <v>1.3</v>
      </c>
      <c r="L572" s="60" t="s">
        <v>1913</v>
      </c>
      <c r="M572" s="60" t="s">
        <v>1671</v>
      </c>
      <c r="N572" s="60" t="s">
        <v>149</v>
      </c>
      <c r="O572" s="60" t="s">
        <v>1380</v>
      </c>
      <c r="P572" s="60" t="s">
        <v>151</v>
      </c>
    </row>
    <row r="573" spans="1:16" x14ac:dyDescent="0.3">
      <c r="A573" s="60" t="s">
        <v>1078</v>
      </c>
      <c r="B573" s="60" t="s">
        <v>1079</v>
      </c>
      <c r="C573" s="60">
        <v>54542</v>
      </c>
      <c r="D573" s="61" t="s">
        <v>1914</v>
      </c>
      <c r="E573" s="61" t="s">
        <v>1915</v>
      </c>
      <c r="F573" s="60">
        <v>28</v>
      </c>
      <c r="G573" s="61" t="s">
        <v>1916</v>
      </c>
      <c r="H573" s="62">
        <v>2009.5409999999999</v>
      </c>
      <c r="I573" s="60">
        <v>-15.9</v>
      </c>
      <c r="J573" s="62">
        <v>49.5</v>
      </c>
      <c r="K573" s="60">
        <v>0.8</v>
      </c>
      <c r="L573" s="60" t="s">
        <v>1917</v>
      </c>
      <c r="M573" s="60" t="s">
        <v>1918</v>
      </c>
      <c r="N573" s="60" t="s">
        <v>160</v>
      </c>
      <c r="O573" s="60" t="s">
        <v>1380</v>
      </c>
      <c r="P573" s="60" t="s">
        <v>151</v>
      </c>
    </row>
    <row r="574" spans="1:16" x14ac:dyDescent="0.3">
      <c r="A574" s="60" t="s">
        <v>1078</v>
      </c>
      <c r="B574" s="60" t="s">
        <v>1079</v>
      </c>
      <c r="C574" s="60">
        <v>60927</v>
      </c>
      <c r="D574" s="61" t="s">
        <v>1915</v>
      </c>
      <c r="E574" s="61" t="s">
        <v>1919</v>
      </c>
      <c r="F574" s="60">
        <v>12</v>
      </c>
      <c r="G574" s="61" t="s">
        <v>1920</v>
      </c>
      <c r="H574" s="62">
        <v>2009.596</v>
      </c>
      <c r="I574" s="60">
        <v>-14</v>
      </c>
      <c r="J574" s="62">
        <v>46.6</v>
      </c>
      <c r="K574" s="60">
        <v>1.8</v>
      </c>
      <c r="L574" s="60" t="s">
        <v>1921</v>
      </c>
      <c r="M574" s="60" t="s">
        <v>1186</v>
      </c>
      <c r="N574" s="60" t="s">
        <v>149</v>
      </c>
      <c r="O574" s="60" t="s">
        <v>1380</v>
      </c>
      <c r="P574" s="60" t="s">
        <v>151</v>
      </c>
    </row>
    <row r="575" spans="1:16" x14ac:dyDescent="0.3">
      <c r="A575" s="60" t="s">
        <v>1078</v>
      </c>
      <c r="B575" s="60" t="s">
        <v>1079</v>
      </c>
      <c r="C575" s="60">
        <v>59811</v>
      </c>
      <c r="D575" s="61" t="s">
        <v>1922</v>
      </c>
      <c r="E575" s="61" t="s">
        <v>1923</v>
      </c>
      <c r="F575" s="60">
        <v>10</v>
      </c>
      <c r="G575" s="61" t="s">
        <v>1924</v>
      </c>
      <c r="H575" s="62">
        <v>2009.67</v>
      </c>
      <c r="I575" s="60">
        <v>-16.600000000000001</v>
      </c>
      <c r="J575" s="62">
        <v>48.3</v>
      </c>
      <c r="K575" s="60">
        <v>1.9</v>
      </c>
      <c r="L575" s="60" t="s">
        <v>1925</v>
      </c>
      <c r="M575" s="60" t="s">
        <v>1199</v>
      </c>
      <c r="N575" s="60" t="s">
        <v>149</v>
      </c>
      <c r="O575" s="60" t="s">
        <v>1380</v>
      </c>
      <c r="P575" s="60" t="s">
        <v>151</v>
      </c>
    </row>
    <row r="576" spans="1:16" x14ac:dyDescent="0.3">
      <c r="A576" s="60" t="s">
        <v>1078</v>
      </c>
      <c r="B576" s="60" t="s">
        <v>1079</v>
      </c>
      <c r="C576" s="60">
        <v>39448</v>
      </c>
      <c r="D576" s="61" t="s">
        <v>1923</v>
      </c>
      <c r="E576" s="61" t="s">
        <v>1926</v>
      </c>
      <c r="F576" s="60">
        <v>17</v>
      </c>
      <c r="G576" s="61" t="s">
        <v>1927</v>
      </c>
      <c r="H576" s="62">
        <v>2009.7059999999999</v>
      </c>
      <c r="I576" s="60">
        <v>-15.4</v>
      </c>
      <c r="J576" s="62">
        <v>49.4</v>
      </c>
      <c r="K576" s="60">
        <v>1.5</v>
      </c>
      <c r="L576" s="60" t="s">
        <v>1928</v>
      </c>
      <c r="M576" s="60" t="s">
        <v>1795</v>
      </c>
      <c r="N576" s="60" t="s">
        <v>149</v>
      </c>
      <c r="O576" s="60" t="s">
        <v>1380</v>
      </c>
      <c r="P576" s="60" t="s">
        <v>151</v>
      </c>
    </row>
    <row r="577" spans="1:16" x14ac:dyDescent="0.3">
      <c r="A577" s="60" t="s">
        <v>1078</v>
      </c>
      <c r="B577" s="60" t="s">
        <v>1079</v>
      </c>
      <c r="C577" s="60">
        <v>39456</v>
      </c>
      <c r="D577" s="61" t="s">
        <v>1929</v>
      </c>
      <c r="E577" s="61" t="s">
        <v>1930</v>
      </c>
      <c r="F577" s="60">
        <v>20</v>
      </c>
      <c r="G577" s="61" t="s">
        <v>1931</v>
      </c>
      <c r="H577" s="62">
        <v>2009.818</v>
      </c>
      <c r="I577" s="60">
        <v>-16.399999999999999</v>
      </c>
      <c r="J577" s="62">
        <v>52.4</v>
      </c>
      <c r="K577" s="60">
        <v>1.5</v>
      </c>
      <c r="L577" s="60" t="s">
        <v>1932</v>
      </c>
      <c r="M577" s="60" t="s">
        <v>1795</v>
      </c>
      <c r="N577" s="60" t="s">
        <v>149</v>
      </c>
      <c r="O577" s="60" t="s">
        <v>1380</v>
      </c>
      <c r="P577" s="60" t="s">
        <v>151</v>
      </c>
    </row>
    <row r="578" spans="1:16" x14ac:dyDescent="0.3">
      <c r="A578" s="60" t="s">
        <v>1078</v>
      </c>
      <c r="B578" s="60" t="s">
        <v>1079</v>
      </c>
      <c r="C578" s="60">
        <v>60928</v>
      </c>
      <c r="D578" s="61" t="s">
        <v>1930</v>
      </c>
      <c r="E578" s="61" t="s">
        <v>1933</v>
      </c>
      <c r="F578" s="60">
        <v>12</v>
      </c>
      <c r="G578" s="61" t="s">
        <v>1934</v>
      </c>
      <c r="H578" s="62">
        <v>2009.8620000000001</v>
      </c>
      <c r="I578" s="60">
        <v>-15.5</v>
      </c>
      <c r="J578" s="62">
        <v>50.3</v>
      </c>
      <c r="K578" s="60">
        <v>1.9</v>
      </c>
      <c r="L578" s="60" t="s">
        <v>1935</v>
      </c>
      <c r="M578" s="60" t="s">
        <v>1199</v>
      </c>
      <c r="N578" s="60" t="s">
        <v>149</v>
      </c>
      <c r="O578" s="60" t="s">
        <v>1380</v>
      </c>
      <c r="P578" s="60" t="s">
        <v>151</v>
      </c>
    </row>
    <row r="579" spans="1:16" x14ac:dyDescent="0.3">
      <c r="A579" s="60" t="s">
        <v>1078</v>
      </c>
      <c r="B579" s="60" t="s">
        <v>1079</v>
      </c>
      <c r="C579" s="60">
        <v>53625</v>
      </c>
      <c r="D579" s="61" t="s">
        <v>1933</v>
      </c>
      <c r="E579" s="61" t="s">
        <v>1936</v>
      </c>
      <c r="F579" s="60">
        <v>15</v>
      </c>
      <c r="G579" s="61" t="s">
        <v>1937</v>
      </c>
      <c r="H579" s="62">
        <v>2009.8969999999999</v>
      </c>
      <c r="I579" s="60">
        <v>-14.9</v>
      </c>
      <c r="J579" s="62">
        <v>51.2</v>
      </c>
      <c r="K579" s="60">
        <v>0.7</v>
      </c>
      <c r="L579" s="60" t="s">
        <v>1938</v>
      </c>
      <c r="M579" s="60" t="s">
        <v>1698</v>
      </c>
      <c r="N579" s="60" t="s">
        <v>160</v>
      </c>
      <c r="O579" s="60" t="s">
        <v>1380</v>
      </c>
      <c r="P579" s="60" t="s">
        <v>151</v>
      </c>
    </row>
    <row r="580" spans="1:16" x14ac:dyDescent="0.3">
      <c r="A580" s="60" t="s">
        <v>1078</v>
      </c>
      <c r="B580" s="60" t="s">
        <v>1079</v>
      </c>
      <c r="C580" s="60">
        <v>59813</v>
      </c>
      <c r="D580" s="61" t="s">
        <v>1939</v>
      </c>
      <c r="E580" s="61" t="s">
        <v>1940</v>
      </c>
      <c r="F580" s="60">
        <v>13</v>
      </c>
      <c r="G580" s="61" t="s">
        <v>1941</v>
      </c>
      <c r="H580" s="62">
        <v>2010.067</v>
      </c>
      <c r="I580" s="60">
        <v>-15.2</v>
      </c>
      <c r="J580" s="62">
        <v>46.1</v>
      </c>
      <c r="K580" s="60">
        <v>1.9</v>
      </c>
      <c r="L580" s="60" t="s">
        <v>1942</v>
      </c>
      <c r="M580" s="60" t="s">
        <v>1199</v>
      </c>
      <c r="N580" s="60" t="s">
        <v>149</v>
      </c>
      <c r="O580" s="60" t="s">
        <v>1380</v>
      </c>
      <c r="P580" s="60" t="s">
        <v>151</v>
      </c>
    </row>
    <row r="581" spans="1:16" x14ac:dyDescent="0.3">
      <c r="A581" s="60" t="s">
        <v>1078</v>
      </c>
      <c r="B581" s="60" t="s">
        <v>1079</v>
      </c>
      <c r="C581" s="60">
        <v>60929</v>
      </c>
      <c r="D581" s="61" t="s">
        <v>1943</v>
      </c>
      <c r="E581" s="61" t="s">
        <v>1944</v>
      </c>
      <c r="F581" s="60">
        <v>11</v>
      </c>
      <c r="G581" s="61" t="s">
        <v>1945</v>
      </c>
      <c r="H581" s="62">
        <v>2010.3030000000001</v>
      </c>
      <c r="I581" s="60">
        <v>-14.2</v>
      </c>
      <c r="J581" s="62">
        <v>47</v>
      </c>
      <c r="K581" s="60">
        <v>1.8</v>
      </c>
      <c r="L581" s="60" t="s">
        <v>1946</v>
      </c>
      <c r="M581" s="60" t="s">
        <v>1186</v>
      </c>
      <c r="N581" s="60" t="s">
        <v>149</v>
      </c>
      <c r="O581" s="60" t="s">
        <v>1380</v>
      </c>
      <c r="P581" s="60" t="s">
        <v>151</v>
      </c>
    </row>
    <row r="582" spans="1:16" x14ac:dyDescent="0.3">
      <c r="A582" s="60" t="s">
        <v>1078</v>
      </c>
      <c r="B582" s="60" t="s">
        <v>1079</v>
      </c>
      <c r="C582" s="60">
        <v>39195</v>
      </c>
      <c r="D582" s="61" t="s">
        <v>1944</v>
      </c>
      <c r="E582" s="61" t="s">
        <v>1947</v>
      </c>
      <c r="F582" s="60">
        <v>15</v>
      </c>
      <c r="G582" s="61" t="s">
        <v>1948</v>
      </c>
      <c r="H582" s="62">
        <v>2010.338</v>
      </c>
      <c r="I582" s="60">
        <v>-15.1</v>
      </c>
      <c r="J582" s="62">
        <v>49.8</v>
      </c>
      <c r="K582" s="60">
        <v>1.7</v>
      </c>
      <c r="L582" s="60" t="s">
        <v>1949</v>
      </c>
      <c r="M582" s="60" t="s">
        <v>1186</v>
      </c>
      <c r="N582" s="60" t="s">
        <v>149</v>
      </c>
      <c r="O582" s="60" t="s">
        <v>1380</v>
      </c>
      <c r="P582" s="60" t="s">
        <v>151</v>
      </c>
    </row>
    <row r="583" spans="1:16" x14ac:dyDescent="0.3">
      <c r="A583" s="60" t="s">
        <v>1078</v>
      </c>
      <c r="B583" s="60" t="s">
        <v>1079</v>
      </c>
      <c r="C583" s="60">
        <v>39198</v>
      </c>
      <c r="D583" s="61" t="s">
        <v>1950</v>
      </c>
      <c r="E583" s="61" t="s">
        <v>1951</v>
      </c>
      <c r="F583" s="60">
        <v>14</v>
      </c>
      <c r="G583" s="61" t="s">
        <v>1952</v>
      </c>
      <c r="H583" s="62">
        <v>2010.434</v>
      </c>
      <c r="I583" s="60">
        <v>-15.7</v>
      </c>
      <c r="J583" s="62">
        <v>48.8</v>
      </c>
      <c r="K583" s="60">
        <v>1.4</v>
      </c>
      <c r="L583" s="60" t="s">
        <v>1953</v>
      </c>
      <c r="M583" s="60" t="s">
        <v>1502</v>
      </c>
      <c r="N583" s="60" t="s">
        <v>149</v>
      </c>
      <c r="O583" s="60" t="s">
        <v>1380</v>
      </c>
      <c r="P583" s="60" t="s">
        <v>151</v>
      </c>
    </row>
    <row r="584" spans="1:16" x14ac:dyDescent="0.3">
      <c r="A584" s="60" t="s">
        <v>1078</v>
      </c>
      <c r="B584" s="60" t="s">
        <v>1079</v>
      </c>
      <c r="C584" s="60">
        <v>39450</v>
      </c>
      <c r="D584" s="61" t="s">
        <v>1954</v>
      </c>
      <c r="E584" s="61" t="s">
        <v>1955</v>
      </c>
      <c r="F584" s="60">
        <v>24</v>
      </c>
      <c r="G584" s="61" t="s">
        <v>1956</v>
      </c>
      <c r="H584" s="62">
        <v>2010.5820000000001</v>
      </c>
      <c r="I584" s="60">
        <v>-16.8</v>
      </c>
      <c r="J584" s="62">
        <v>49.1</v>
      </c>
      <c r="K584" s="60">
        <v>2.6</v>
      </c>
      <c r="L584" s="60" t="s">
        <v>1957</v>
      </c>
      <c r="M584" s="60" t="s">
        <v>1558</v>
      </c>
      <c r="N584" s="60" t="s">
        <v>149</v>
      </c>
      <c r="O584" s="60" t="s">
        <v>1380</v>
      </c>
      <c r="P584" s="60" t="s">
        <v>151</v>
      </c>
    </row>
    <row r="585" spans="1:16" x14ac:dyDescent="0.3">
      <c r="A585" s="60" t="s">
        <v>1078</v>
      </c>
      <c r="B585" s="60" t="s">
        <v>1079</v>
      </c>
      <c r="C585" s="60">
        <v>39193</v>
      </c>
      <c r="D585" s="61" t="s">
        <v>1958</v>
      </c>
      <c r="E585" s="61" t="s">
        <v>1959</v>
      </c>
      <c r="F585" s="60">
        <v>8</v>
      </c>
      <c r="G585" s="61" t="s">
        <v>1960</v>
      </c>
      <c r="H585" s="62">
        <v>2010.675</v>
      </c>
      <c r="I585" s="60">
        <v>-14.7</v>
      </c>
      <c r="J585" s="62">
        <v>49.7</v>
      </c>
      <c r="K585" s="60">
        <v>1.7</v>
      </c>
      <c r="L585" s="60" t="s">
        <v>1886</v>
      </c>
      <c r="M585" s="60" t="s">
        <v>1812</v>
      </c>
      <c r="N585" s="60" t="s">
        <v>149</v>
      </c>
      <c r="O585" s="60" t="s">
        <v>1380</v>
      </c>
      <c r="P585" s="60" t="s">
        <v>151</v>
      </c>
    </row>
    <row r="586" spans="1:16" x14ac:dyDescent="0.3">
      <c r="A586" s="60" t="s">
        <v>1078</v>
      </c>
      <c r="B586" s="60" t="s">
        <v>1079</v>
      </c>
      <c r="C586" s="60">
        <v>39451</v>
      </c>
      <c r="D586" s="61" t="s">
        <v>1961</v>
      </c>
      <c r="E586" s="61" t="s">
        <v>1962</v>
      </c>
      <c r="F586" s="60">
        <v>12</v>
      </c>
      <c r="G586" s="61" t="s">
        <v>1963</v>
      </c>
      <c r="H586" s="62">
        <v>2010.7850000000001</v>
      </c>
      <c r="I586" s="60">
        <v>-14.4</v>
      </c>
      <c r="J586" s="62">
        <v>48.4</v>
      </c>
      <c r="K586" s="60">
        <v>1.5</v>
      </c>
      <c r="L586" s="60" t="s">
        <v>1964</v>
      </c>
      <c r="M586" s="60" t="s">
        <v>1795</v>
      </c>
      <c r="N586" s="60" t="s">
        <v>149</v>
      </c>
      <c r="O586" s="60" t="s">
        <v>1380</v>
      </c>
      <c r="P586" s="60" t="s">
        <v>151</v>
      </c>
    </row>
    <row r="587" spans="1:16" x14ac:dyDescent="0.3">
      <c r="A587" s="60" t="s">
        <v>1078</v>
      </c>
      <c r="B587" s="60" t="s">
        <v>1079</v>
      </c>
      <c r="C587" s="60">
        <v>53627</v>
      </c>
      <c r="D587" s="61" t="s">
        <v>1965</v>
      </c>
      <c r="E587" s="61" t="s">
        <v>1966</v>
      </c>
      <c r="F587" s="60">
        <v>13</v>
      </c>
      <c r="G587" s="61" t="s">
        <v>1967</v>
      </c>
      <c r="H587" s="62">
        <v>2010.8810000000001</v>
      </c>
      <c r="I587" s="60">
        <v>-12.7</v>
      </c>
      <c r="J587" s="62">
        <v>51.9</v>
      </c>
      <c r="K587" s="60">
        <v>0.5</v>
      </c>
      <c r="L587" s="60" t="s">
        <v>1913</v>
      </c>
      <c r="M587" s="60" t="s">
        <v>1549</v>
      </c>
      <c r="N587" s="60" t="s">
        <v>160</v>
      </c>
      <c r="O587" s="60" t="s">
        <v>1380</v>
      </c>
      <c r="P587" s="60" t="s">
        <v>151</v>
      </c>
    </row>
    <row r="588" spans="1:16" x14ac:dyDescent="0.3">
      <c r="A588" s="60" t="s">
        <v>1078</v>
      </c>
      <c r="B588" s="60" t="s">
        <v>1079</v>
      </c>
      <c r="C588" s="60">
        <v>60284</v>
      </c>
      <c r="D588" s="61" t="s">
        <v>1966</v>
      </c>
      <c r="E588" s="61" t="s">
        <v>1968</v>
      </c>
      <c r="F588" s="60">
        <v>14</v>
      </c>
      <c r="G588" s="61" t="s">
        <v>1969</v>
      </c>
      <c r="H588" s="62">
        <v>2010.9190000000001</v>
      </c>
      <c r="I588" s="60">
        <v>-13.5</v>
      </c>
      <c r="J588" s="62">
        <v>46.8</v>
      </c>
      <c r="K588" s="60">
        <v>1.9</v>
      </c>
      <c r="L588" s="60" t="s">
        <v>1970</v>
      </c>
      <c r="M588" s="60" t="s">
        <v>1199</v>
      </c>
      <c r="N588" s="60" t="s">
        <v>149</v>
      </c>
      <c r="O588" s="60" t="s">
        <v>1380</v>
      </c>
      <c r="P588" s="60" t="s">
        <v>151</v>
      </c>
    </row>
    <row r="589" spans="1:16" x14ac:dyDescent="0.3">
      <c r="A589" s="60" t="s">
        <v>1078</v>
      </c>
      <c r="B589" s="60" t="s">
        <v>1079</v>
      </c>
      <c r="C589" s="60">
        <v>59815</v>
      </c>
      <c r="D589" s="61" t="s">
        <v>1971</v>
      </c>
      <c r="E589" s="61" t="s">
        <v>1972</v>
      </c>
      <c r="F589" s="60">
        <v>14</v>
      </c>
      <c r="G589" s="61" t="s">
        <v>1973</v>
      </c>
      <c r="H589" s="62">
        <v>2011.0119999999999</v>
      </c>
      <c r="I589" s="60">
        <v>-13.3</v>
      </c>
      <c r="J589" s="62">
        <v>50</v>
      </c>
      <c r="K589" s="60">
        <v>1.9</v>
      </c>
      <c r="L589" s="60" t="s">
        <v>1974</v>
      </c>
      <c r="M589" s="60" t="s">
        <v>1199</v>
      </c>
      <c r="N589" s="60" t="s">
        <v>149</v>
      </c>
      <c r="O589" s="60" t="s">
        <v>1380</v>
      </c>
      <c r="P589" s="60" t="s">
        <v>151</v>
      </c>
    </row>
    <row r="590" spans="1:16" x14ac:dyDescent="0.3">
      <c r="A590" s="60" t="s">
        <v>1078</v>
      </c>
      <c r="B590" s="60" t="s">
        <v>1079</v>
      </c>
      <c r="C590" s="60">
        <v>39209</v>
      </c>
      <c r="D590" s="61" t="s">
        <v>1972</v>
      </c>
      <c r="E590" s="61" t="s">
        <v>1975</v>
      </c>
      <c r="F590" s="60">
        <v>14</v>
      </c>
      <c r="G590" s="61" t="s">
        <v>1976</v>
      </c>
      <c r="H590" s="62">
        <v>2011.0509999999999</v>
      </c>
      <c r="I590" s="60">
        <v>-13.5</v>
      </c>
      <c r="J590" s="62">
        <v>45</v>
      </c>
      <c r="K590" s="60">
        <v>1.2</v>
      </c>
      <c r="L590" s="60" t="s">
        <v>1977</v>
      </c>
      <c r="M590" s="60" t="s">
        <v>1772</v>
      </c>
      <c r="N590" s="60" t="s">
        <v>149</v>
      </c>
      <c r="O590" s="60" t="s">
        <v>1380</v>
      </c>
      <c r="P590" s="60" t="s">
        <v>151</v>
      </c>
    </row>
    <row r="591" spans="1:16" x14ac:dyDescent="0.3">
      <c r="A591" s="60" t="s">
        <v>1078</v>
      </c>
      <c r="B591" s="60" t="s">
        <v>1079</v>
      </c>
      <c r="C591" s="60">
        <v>39201</v>
      </c>
      <c r="D591" s="61" t="s">
        <v>1978</v>
      </c>
      <c r="E591" s="61" t="s">
        <v>1979</v>
      </c>
      <c r="F591" s="60">
        <v>24</v>
      </c>
      <c r="G591" s="61" t="s">
        <v>1980</v>
      </c>
      <c r="H591" s="62">
        <v>2011.1579999999999</v>
      </c>
      <c r="I591" s="60">
        <v>-13.9</v>
      </c>
      <c r="J591" s="62">
        <v>43.4</v>
      </c>
      <c r="K591" s="60">
        <v>1.7</v>
      </c>
      <c r="L591" s="60" t="s">
        <v>1981</v>
      </c>
      <c r="M591" s="60" t="s">
        <v>1186</v>
      </c>
      <c r="N591" s="60" t="s">
        <v>149</v>
      </c>
      <c r="O591" s="60" t="s">
        <v>1380</v>
      </c>
      <c r="P591" s="60" t="s">
        <v>151</v>
      </c>
    </row>
    <row r="592" spans="1:16" x14ac:dyDescent="0.3">
      <c r="A592" s="60" t="s">
        <v>1078</v>
      </c>
      <c r="B592" s="60" t="s">
        <v>1079</v>
      </c>
      <c r="C592" s="60">
        <v>39210</v>
      </c>
      <c r="D592" s="61" t="s">
        <v>1982</v>
      </c>
      <c r="E592" s="61" t="s">
        <v>1983</v>
      </c>
      <c r="F592" s="60">
        <v>14</v>
      </c>
      <c r="G592" s="61" t="s">
        <v>1984</v>
      </c>
      <c r="H592" s="62">
        <v>2011.2429999999999</v>
      </c>
      <c r="I592" s="60">
        <v>-13.1</v>
      </c>
      <c r="J592" s="62">
        <v>41.1</v>
      </c>
      <c r="K592" s="60">
        <v>1.7</v>
      </c>
      <c r="L592" s="60" t="s">
        <v>1985</v>
      </c>
      <c r="M592" s="60" t="s">
        <v>1812</v>
      </c>
      <c r="N592" s="60" t="s">
        <v>149</v>
      </c>
      <c r="O592" s="60" t="s">
        <v>1380</v>
      </c>
      <c r="P592" s="60" t="s">
        <v>151</v>
      </c>
    </row>
    <row r="593" spans="1:16" x14ac:dyDescent="0.3">
      <c r="A593" s="60" t="s">
        <v>1078</v>
      </c>
      <c r="B593" s="60" t="s">
        <v>1079</v>
      </c>
      <c r="C593" s="60">
        <v>54545</v>
      </c>
      <c r="D593" s="61" t="s">
        <v>1986</v>
      </c>
      <c r="E593" s="61" t="s">
        <v>1987</v>
      </c>
      <c r="F593" s="60">
        <v>14</v>
      </c>
      <c r="G593" s="61" t="s">
        <v>1988</v>
      </c>
      <c r="H593" s="62">
        <v>2011.3219999999999</v>
      </c>
      <c r="I593" s="60">
        <v>-15.8</v>
      </c>
      <c r="J593" s="62">
        <v>41.1</v>
      </c>
      <c r="K593" s="60">
        <v>1.9</v>
      </c>
      <c r="L593" s="60" t="s">
        <v>1989</v>
      </c>
      <c r="M593" s="60" t="s">
        <v>1199</v>
      </c>
      <c r="N593" s="60" t="s">
        <v>160</v>
      </c>
      <c r="O593" s="60" t="s">
        <v>1380</v>
      </c>
      <c r="P593" s="60" t="s">
        <v>151</v>
      </c>
    </row>
    <row r="594" spans="1:16" x14ac:dyDescent="0.3">
      <c r="A594" s="60" t="s">
        <v>1078</v>
      </c>
      <c r="B594" s="60" t="s">
        <v>1079</v>
      </c>
      <c r="C594" s="60">
        <v>54546</v>
      </c>
      <c r="D594" s="61" t="s">
        <v>1990</v>
      </c>
      <c r="E594" s="61" t="s">
        <v>1991</v>
      </c>
      <c r="F594" s="60">
        <v>15</v>
      </c>
      <c r="G594" s="61" t="s">
        <v>1992</v>
      </c>
      <c r="H594" s="62">
        <v>2011.412</v>
      </c>
      <c r="I594" s="60">
        <v>-13.3</v>
      </c>
      <c r="J594" s="62">
        <v>38.200000000000003</v>
      </c>
      <c r="K594" s="60">
        <v>2</v>
      </c>
      <c r="L594" s="60" t="s">
        <v>1993</v>
      </c>
      <c r="M594" s="60" t="s">
        <v>1082</v>
      </c>
      <c r="N594" s="60" t="s">
        <v>160</v>
      </c>
      <c r="O594" s="60" t="s">
        <v>1380</v>
      </c>
      <c r="P594" s="60" t="s">
        <v>151</v>
      </c>
    </row>
    <row r="595" spans="1:16" x14ac:dyDescent="0.3">
      <c r="A595" s="60" t="s">
        <v>1078</v>
      </c>
      <c r="B595" s="60" t="s">
        <v>1079</v>
      </c>
      <c r="C595" s="60">
        <v>54547</v>
      </c>
      <c r="D595" s="61" t="s">
        <v>1994</v>
      </c>
      <c r="E595" s="61" t="s">
        <v>1995</v>
      </c>
      <c r="F595" s="60">
        <v>13</v>
      </c>
      <c r="G595" s="61" t="s">
        <v>1996</v>
      </c>
      <c r="H595" s="62">
        <v>2011.527</v>
      </c>
      <c r="I595" s="60">
        <v>-15.1</v>
      </c>
      <c r="J595" s="62">
        <v>39.6</v>
      </c>
      <c r="K595" s="60">
        <v>1.9</v>
      </c>
      <c r="L595" s="60" t="s">
        <v>1985</v>
      </c>
      <c r="M595" s="60" t="s">
        <v>1082</v>
      </c>
      <c r="N595" s="60" t="s">
        <v>160</v>
      </c>
      <c r="O595" s="60" t="s">
        <v>1380</v>
      </c>
      <c r="P595" s="60" t="s">
        <v>151</v>
      </c>
    </row>
    <row r="596" spans="1:16" x14ac:dyDescent="0.3">
      <c r="A596" s="60" t="s">
        <v>1078</v>
      </c>
      <c r="B596" s="60" t="s">
        <v>1079</v>
      </c>
      <c r="C596" s="60">
        <v>54548</v>
      </c>
      <c r="D596" s="61" t="s">
        <v>1997</v>
      </c>
      <c r="E596" s="61" t="s">
        <v>1998</v>
      </c>
      <c r="F596" s="60">
        <v>20</v>
      </c>
      <c r="G596" s="61" t="s">
        <v>1999</v>
      </c>
      <c r="H596" s="62">
        <v>2011.634</v>
      </c>
      <c r="I596" s="60">
        <v>-16.7</v>
      </c>
      <c r="J596" s="62">
        <v>38.299999999999997</v>
      </c>
      <c r="K596" s="60">
        <v>1.9</v>
      </c>
      <c r="L596" s="60" t="s">
        <v>2000</v>
      </c>
      <c r="M596" s="60" t="s">
        <v>1199</v>
      </c>
      <c r="N596" s="60" t="s">
        <v>160</v>
      </c>
      <c r="O596" s="60" t="s">
        <v>1380</v>
      </c>
      <c r="P596" s="60" t="s">
        <v>151</v>
      </c>
    </row>
    <row r="597" spans="1:16" x14ac:dyDescent="0.3">
      <c r="A597" s="60" t="s">
        <v>1078</v>
      </c>
      <c r="B597" s="60" t="s">
        <v>1079</v>
      </c>
      <c r="C597" s="60">
        <v>54549</v>
      </c>
      <c r="D597" s="61" t="s">
        <v>2001</v>
      </c>
      <c r="E597" s="61" t="s">
        <v>2002</v>
      </c>
      <c r="F597" s="60">
        <v>23</v>
      </c>
      <c r="G597" s="61" t="s">
        <v>2003</v>
      </c>
      <c r="H597" s="62">
        <v>2011.7329999999999</v>
      </c>
      <c r="I597" s="60">
        <v>-14.7</v>
      </c>
      <c r="J597" s="62">
        <v>38.6</v>
      </c>
      <c r="K597" s="60">
        <v>1.9</v>
      </c>
      <c r="L597" s="60" t="s">
        <v>2004</v>
      </c>
      <c r="M597" s="60" t="s">
        <v>1199</v>
      </c>
      <c r="N597" s="60" t="s">
        <v>160</v>
      </c>
      <c r="O597" s="60" t="s">
        <v>1380</v>
      </c>
      <c r="P597" s="60" t="s">
        <v>151</v>
      </c>
    </row>
    <row r="598" spans="1:16" x14ac:dyDescent="0.3">
      <c r="A598" s="60" t="s">
        <v>1078</v>
      </c>
      <c r="B598" s="60" t="s">
        <v>1079</v>
      </c>
      <c r="C598" s="60">
        <v>54550</v>
      </c>
      <c r="D598" s="61" t="s">
        <v>2005</v>
      </c>
      <c r="E598" s="61" t="s">
        <v>2006</v>
      </c>
      <c r="F598" s="60">
        <v>26</v>
      </c>
      <c r="G598" s="61" t="s">
        <v>2007</v>
      </c>
      <c r="H598" s="62">
        <v>2011.856</v>
      </c>
      <c r="I598" s="60">
        <v>-14.3</v>
      </c>
      <c r="J598" s="62">
        <v>39.299999999999997</v>
      </c>
      <c r="K598" s="60">
        <v>2</v>
      </c>
      <c r="L598" s="60" t="s">
        <v>2008</v>
      </c>
      <c r="M598" s="60" t="s">
        <v>1082</v>
      </c>
      <c r="N598" s="60" t="s">
        <v>160</v>
      </c>
      <c r="O598" s="60" t="s">
        <v>1380</v>
      </c>
      <c r="P598" s="60" t="s">
        <v>151</v>
      </c>
    </row>
    <row r="599" spans="1:16" x14ac:dyDescent="0.3">
      <c r="A599" s="60" t="s">
        <v>1078</v>
      </c>
      <c r="B599" s="60" t="s">
        <v>1079</v>
      </c>
      <c r="C599" s="60">
        <v>54551</v>
      </c>
      <c r="D599" s="61" t="s">
        <v>2009</v>
      </c>
      <c r="E599" s="61" t="s">
        <v>2010</v>
      </c>
      <c r="F599" s="60">
        <v>28</v>
      </c>
      <c r="G599" s="61" t="s">
        <v>2011</v>
      </c>
      <c r="H599" s="62">
        <v>2011.9739999999999</v>
      </c>
      <c r="I599" s="60">
        <v>-14</v>
      </c>
      <c r="J599" s="62">
        <v>36.799999999999997</v>
      </c>
      <c r="K599" s="60">
        <v>2</v>
      </c>
      <c r="L599" s="60" t="s">
        <v>2012</v>
      </c>
      <c r="M599" s="60" t="s">
        <v>1082</v>
      </c>
      <c r="N599" s="60" t="s">
        <v>160</v>
      </c>
      <c r="O599" s="60" t="s">
        <v>1380</v>
      </c>
      <c r="P599" s="60" t="s">
        <v>151</v>
      </c>
    </row>
    <row r="600" spans="1:16" x14ac:dyDescent="0.3">
      <c r="A600" s="60" t="s">
        <v>1078</v>
      </c>
      <c r="B600" s="60" t="s">
        <v>1079</v>
      </c>
      <c r="C600" s="60">
        <v>54552</v>
      </c>
      <c r="D600" s="61" t="s">
        <v>2013</v>
      </c>
      <c r="E600" s="61" t="s">
        <v>2014</v>
      </c>
      <c r="F600" s="60">
        <v>23</v>
      </c>
      <c r="G600" s="61" t="s">
        <v>2015</v>
      </c>
      <c r="H600" s="62">
        <v>2012.0940000000001</v>
      </c>
      <c r="I600" s="60">
        <v>-13.8</v>
      </c>
      <c r="J600" s="62">
        <v>37.799999999999997</v>
      </c>
      <c r="K600" s="60">
        <v>1.9</v>
      </c>
      <c r="L600" s="60" t="s">
        <v>2016</v>
      </c>
      <c r="M600" s="60" t="s">
        <v>1082</v>
      </c>
      <c r="N600" s="60" t="s">
        <v>160</v>
      </c>
      <c r="O600" s="60" t="s">
        <v>1380</v>
      </c>
      <c r="P600" s="60" t="s">
        <v>151</v>
      </c>
    </row>
    <row r="601" spans="1:16" x14ac:dyDescent="0.3">
      <c r="A601" s="60" t="s">
        <v>1078</v>
      </c>
      <c r="B601" s="60" t="s">
        <v>1079</v>
      </c>
      <c r="C601" s="60">
        <v>54553</v>
      </c>
      <c r="D601" s="61" t="s">
        <v>2017</v>
      </c>
      <c r="E601" s="61" t="s">
        <v>2018</v>
      </c>
      <c r="F601" s="60">
        <v>21</v>
      </c>
      <c r="G601" s="61" t="s">
        <v>2019</v>
      </c>
      <c r="H601" s="62">
        <v>2012.2090000000001</v>
      </c>
      <c r="I601" s="60">
        <v>-14.7</v>
      </c>
      <c r="J601" s="62">
        <v>38.5</v>
      </c>
      <c r="K601" s="60">
        <v>1.9</v>
      </c>
      <c r="L601" s="60" t="s">
        <v>2004</v>
      </c>
      <c r="M601" s="60" t="s">
        <v>1082</v>
      </c>
      <c r="N601" s="60" t="s">
        <v>160</v>
      </c>
      <c r="O601" s="60" t="s">
        <v>1380</v>
      </c>
      <c r="P601" s="60" t="s">
        <v>151</v>
      </c>
    </row>
    <row r="602" spans="1:16" x14ac:dyDescent="0.3">
      <c r="A602" s="60" t="s">
        <v>1078</v>
      </c>
      <c r="B602" s="60" t="s">
        <v>1079</v>
      </c>
      <c r="C602" s="60">
        <v>54554</v>
      </c>
      <c r="D602" s="61" t="s">
        <v>2020</v>
      </c>
      <c r="E602" s="61" t="s">
        <v>2021</v>
      </c>
      <c r="F602" s="60">
        <v>16</v>
      </c>
      <c r="G602" s="61" t="s">
        <v>2022</v>
      </c>
      <c r="H602" s="62">
        <v>2012.316</v>
      </c>
      <c r="I602" s="60">
        <v>-14.1</v>
      </c>
      <c r="J602" s="62">
        <v>34.5</v>
      </c>
      <c r="K602" s="60">
        <v>1.9</v>
      </c>
      <c r="L602" s="60" t="s">
        <v>2023</v>
      </c>
      <c r="M602" s="60" t="s">
        <v>1082</v>
      </c>
      <c r="N602" s="60" t="s">
        <v>160</v>
      </c>
      <c r="O602" s="60" t="s">
        <v>1380</v>
      </c>
      <c r="P602" s="60" t="s">
        <v>151</v>
      </c>
    </row>
    <row r="603" spans="1:16" x14ac:dyDescent="0.3">
      <c r="A603" s="60" t="s">
        <v>1078</v>
      </c>
      <c r="B603" s="60" t="s">
        <v>1079</v>
      </c>
      <c r="C603" s="60">
        <v>54555</v>
      </c>
      <c r="D603" s="61" t="s">
        <v>2024</v>
      </c>
      <c r="E603" s="61" t="s">
        <v>2025</v>
      </c>
      <c r="F603" s="60">
        <v>15</v>
      </c>
      <c r="G603" s="61" t="s">
        <v>2026</v>
      </c>
      <c r="H603" s="62">
        <v>2012.4280000000001</v>
      </c>
      <c r="I603" s="60">
        <v>-13.9</v>
      </c>
      <c r="J603" s="62">
        <v>34.5</v>
      </c>
      <c r="K603" s="60">
        <v>1.9</v>
      </c>
      <c r="L603" s="60" t="s">
        <v>2027</v>
      </c>
      <c r="M603" s="60" t="s">
        <v>1082</v>
      </c>
      <c r="N603" s="60" t="s">
        <v>160</v>
      </c>
      <c r="O603" s="60" t="s">
        <v>1380</v>
      </c>
      <c r="P603" s="60" t="s">
        <v>151</v>
      </c>
    </row>
    <row r="604" spans="1:16" x14ac:dyDescent="0.3">
      <c r="A604" s="60" t="s">
        <v>1078</v>
      </c>
      <c r="B604" s="60" t="s">
        <v>1079</v>
      </c>
      <c r="C604" s="60">
        <v>56624</v>
      </c>
      <c r="D604" s="61" t="s">
        <v>2028</v>
      </c>
      <c r="E604" s="61" t="s">
        <v>2028</v>
      </c>
      <c r="F604" s="60">
        <v>-999</v>
      </c>
      <c r="G604" s="61" t="s">
        <v>2028</v>
      </c>
      <c r="H604" s="62">
        <v>2012.433</v>
      </c>
      <c r="I604" s="60">
        <v>-8.1999999999999993</v>
      </c>
      <c r="J604" s="62">
        <v>38.6</v>
      </c>
      <c r="K604" s="60">
        <v>1.8</v>
      </c>
      <c r="L604" s="60" t="s">
        <v>2029</v>
      </c>
      <c r="M604" s="60" t="s">
        <v>1186</v>
      </c>
      <c r="N604" s="60" t="s">
        <v>149</v>
      </c>
      <c r="O604" s="60" t="s">
        <v>1083</v>
      </c>
      <c r="P604" s="60" t="s">
        <v>1084</v>
      </c>
    </row>
    <row r="605" spans="1:16" x14ac:dyDescent="0.3">
      <c r="A605" s="60" t="s">
        <v>1078</v>
      </c>
      <c r="B605" s="60" t="s">
        <v>1079</v>
      </c>
      <c r="C605" s="60">
        <v>59269</v>
      </c>
      <c r="D605" s="61" t="s">
        <v>2030</v>
      </c>
      <c r="E605" s="61" t="s">
        <v>2030</v>
      </c>
      <c r="F605" s="60">
        <v>-999</v>
      </c>
      <c r="G605" s="61" t="s">
        <v>2030</v>
      </c>
      <c r="H605" s="62">
        <v>2012.4690000000001</v>
      </c>
      <c r="I605" s="60">
        <v>-8.3000000000000007</v>
      </c>
      <c r="J605" s="62">
        <v>38.9</v>
      </c>
      <c r="K605" s="60">
        <v>1.8</v>
      </c>
      <c r="L605" s="60" t="s">
        <v>2031</v>
      </c>
      <c r="M605" s="60" t="s">
        <v>1186</v>
      </c>
      <c r="N605" s="60" t="s">
        <v>149</v>
      </c>
      <c r="O605" s="60" t="s">
        <v>1083</v>
      </c>
      <c r="P605" s="60" t="s">
        <v>1084</v>
      </c>
    </row>
    <row r="606" spans="1:16" x14ac:dyDescent="0.3">
      <c r="A606" s="60" t="s">
        <v>1078</v>
      </c>
      <c r="B606" s="60" t="s">
        <v>1079</v>
      </c>
      <c r="C606" s="60">
        <v>54556</v>
      </c>
      <c r="D606" s="61" t="s">
        <v>2032</v>
      </c>
      <c r="E606" s="61" t="s">
        <v>2033</v>
      </c>
      <c r="F606" s="60">
        <v>13</v>
      </c>
      <c r="G606" s="61" t="s">
        <v>2034</v>
      </c>
      <c r="H606" s="62">
        <v>2012.5039999999999</v>
      </c>
      <c r="I606" s="60">
        <v>-14.8</v>
      </c>
      <c r="J606" s="62">
        <v>31.8</v>
      </c>
      <c r="K606" s="60">
        <v>1.9</v>
      </c>
      <c r="L606" s="60" t="s">
        <v>2035</v>
      </c>
      <c r="M606" s="60" t="s">
        <v>1199</v>
      </c>
      <c r="N606" s="60" t="s">
        <v>160</v>
      </c>
      <c r="O606" s="60" t="s">
        <v>1380</v>
      </c>
      <c r="P606" s="60" t="s">
        <v>151</v>
      </c>
    </row>
    <row r="607" spans="1:16" x14ac:dyDescent="0.3">
      <c r="A607" s="60" t="s">
        <v>1078</v>
      </c>
      <c r="B607" s="60" t="s">
        <v>1079</v>
      </c>
      <c r="C607" s="60">
        <v>54557</v>
      </c>
      <c r="D607" s="61" t="s">
        <v>2036</v>
      </c>
      <c r="E607" s="61" t="s">
        <v>2037</v>
      </c>
      <c r="F607" s="60">
        <v>27</v>
      </c>
      <c r="G607" s="61" t="s">
        <v>2038</v>
      </c>
      <c r="H607" s="62">
        <v>2012.6030000000001</v>
      </c>
      <c r="I607" s="60">
        <v>-14.4</v>
      </c>
      <c r="J607" s="62">
        <v>35.4</v>
      </c>
      <c r="K607" s="60">
        <v>2.5</v>
      </c>
      <c r="L607" s="60" t="s">
        <v>2039</v>
      </c>
      <c r="M607" s="60" t="s">
        <v>1562</v>
      </c>
      <c r="N607" s="60" t="s">
        <v>160</v>
      </c>
      <c r="O607" s="60" t="s">
        <v>1380</v>
      </c>
      <c r="P607" s="60" t="s">
        <v>151</v>
      </c>
    </row>
    <row r="608" spans="1:16" x14ac:dyDescent="0.3">
      <c r="A608" s="60" t="s">
        <v>1078</v>
      </c>
      <c r="B608" s="60" t="s">
        <v>1079</v>
      </c>
      <c r="C608" s="60">
        <v>56625</v>
      </c>
      <c r="D608" s="61" t="s">
        <v>2040</v>
      </c>
      <c r="E608" s="61" t="s">
        <v>2040</v>
      </c>
      <c r="F608" s="60">
        <v>-999</v>
      </c>
      <c r="G608" s="61" t="s">
        <v>2040</v>
      </c>
      <c r="H608" s="62">
        <v>2012.6980000000001</v>
      </c>
      <c r="I608" s="60">
        <v>-8.3000000000000007</v>
      </c>
      <c r="J608" s="62">
        <v>36.4</v>
      </c>
      <c r="K608" s="60">
        <v>1.8</v>
      </c>
      <c r="L608" s="60" t="s">
        <v>212</v>
      </c>
      <c r="M608" s="60" t="s">
        <v>1199</v>
      </c>
      <c r="N608" s="60" t="s">
        <v>149</v>
      </c>
      <c r="O608" s="60" t="s">
        <v>1083</v>
      </c>
      <c r="P608" s="60" t="s">
        <v>1084</v>
      </c>
    </row>
    <row r="609" spans="1:22" x14ac:dyDescent="0.3">
      <c r="A609" s="60" t="s">
        <v>1078</v>
      </c>
      <c r="B609" s="60" t="s">
        <v>1079</v>
      </c>
      <c r="C609" s="60">
        <v>54558</v>
      </c>
      <c r="D609" s="61" t="s">
        <v>2041</v>
      </c>
      <c r="E609" s="61" t="s">
        <v>2042</v>
      </c>
      <c r="F609" s="60">
        <v>27</v>
      </c>
      <c r="G609" s="61" t="s">
        <v>2043</v>
      </c>
      <c r="H609" s="62">
        <v>2012.739</v>
      </c>
      <c r="I609" s="60">
        <v>-14.7</v>
      </c>
      <c r="J609" s="62">
        <v>33</v>
      </c>
      <c r="K609" s="60">
        <v>1.9</v>
      </c>
      <c r="L609" s="60" t="s">
        <v>203</v>
      </c>
      <c r="M609" s="60" t="s">
        <v>1199</v>
      </c>
      <c r="N609" s="60" t="s">
        <v>160</v>
      </c>
      <c r="O609" s="60" t="s">
        <v>1380</v>
      </c>
      <c r="P609" s="60" t="s">
        <v>151</v>
      </c>
    </row>
    <row r="610" spans="1:22" x14ac:dyDescent="0.3">
      <c r="A610" s="60" t="s">
        <v>1078</v>
      </c>
      <c r="B610" s="60" t="s">
        <v>1079</v>
      </c>
      <c r="C610" s="60">
        <v>59270</v>
      </c>
      <c r="D610" s="61" t="s">
        <v>2044</v>
      </c>
      <c r="E610" s="61" t="s">
        <v>2044</v>
      </c>
      <c r="F610" s="60">
        <v>-999</v>
      </c>
      <c r="G610" s="61" t="s">
        <v>2044</v>
      </c>
      <c r="H610" s="62">
        <v>2012.7449999999999</v>
      </c>
      <c r="I610" s="60">
        <v>-8.1999999999999993</v>
      </c>
      <c r="J610" s="62">
        <v>34.1</v>
      </c>
      <c r="K610" s="60">
        <v>1.8</v>
      </c>
      <c r="L610" s="60" t="s">
        <v>2045</v>
      </c>
      <c r="M610" s="60" t="s">
        <v>1186</v>
      </c>
      <c r="N610" s="60" t="s">
        <v>149</v>
      </c>
      <c r="O610" s="60" t="s">
        <v>1083</v>
      </c>
      <c r="P610" s="60" t="s">
        <v>1084</v>
      </c>
    </row>
    <row r="611" spans="1:22" x14ac:dyDescent="0.3">
      <c r="A611" s="60" t="s">
        <v>1078</v>
      </c>
      <c r="B611" s="60" t="s">
        <v>1079</v>
      </c>
      <c r="C611" s="60">
        <v>54559</v>
      </c>
      <c r="D611" s="61" t="s">
        <v>2046</v>
      </c>
      <c r="E611" s="61" t="s">
        <v>2047</v>
      </c>
      <c r="F611" s="60">
        <v>34</v>
      </c>
      <c r="G611" s="61" t="s">
        <v>2048</v>
      </c>
      <c r="H611" s="62">
        <v>2012.857</v>
      </c>
      <c r="I611" s="60">
        <v>-15.6</v>
      </c>
      <c r="J611" s="62">
        <v>33.5</v>
      </c>
      <c r="K611" s="60">
        <v>1.9</v>
      </c>
      <c r="L611" s="60" t="s">
        <v>2049</v>
      </c>
      <c r="M611" s="60" t="s">
        <v>1082</v>
      </c>
      <c r="N611" s="60" t="s">
        <v>160</v>
      </c>
      <c r="O611" s="60" t="s">
        <v>1380</v>
      </c>
      <c r="P611" s="60" t="s">
        <v>151</v>
      </c>
      <c r="U611" s="1">
        <v>900</v>
      </c>
    </row>
    <row r="612" spans="1:22" x14ac:dyDescent="0.3">
      <c r="A612" s="60" t="s">
        <v>1078</v>
      </c>
      <c r="B612" s="60" t="s">
        <v>1079</v>
      </c>
      <c r="C612" s="60">
        <v>56626</v>
      </c>
      <c r="D612" s="61" t="s">
        <v>2050</v>
      </c>
      <c r="E612" s="61" t="s">
        <v>2050</v>
      </c>
      <c r="F612" s="60">
        <v>-999</v>
      </c>
      <c r="G612" s="61" t="s">
        <v>2050</v>
      </c>
      <c r="H612" s="62">
        <v>2012.9110000000001</v>
      </c>
      <c r="I612" s="60">
        <v>-8.3000000000000007</v>
      </c>
      <c r="J612" s="62">
        <v>34</v>
      </c>
      <c r="K612" s="60">
        <v>1.8</v>
      </c>
      <c r="L612" s="60" t="s">
        <v>2051</v>
      </c>
      <c r="M612" s="60" t="s">
        <v>1199</v>
      </c>
      <c r="N612" s="60" t="s">
        <v>149</v>
      </c>
      <c r="O612" s="60" t="s">
        <v>1083</v>
      </c>
      <c r="P612" s="60" t="s">
        <v>1084</v>
      </c>
      <c r="U612" s="1">
        <v>100</v>
      </c>
      <c r="V612" s="55">
        <f>U612/U611</f>
        <v>0.1111111111111111</v>
      </c>
    </row>
    <row r="613" spans="1:22" x14ac:dyDescent="0.3">
      <c r="A613" s="60" t="s">
        <v>1078</v>
      </c>
      <c r="B613" s="60" t="s">
        <v>1079</v>
      </c>
      <c r="C613" s="60">
        <v>56825</v>
      </c>
      <c r="D613" s="61" t="s">
        <v>2052</v>
      </c>
      <c r="E613" s="61" t="s">
        <v>2053</v>
      </c>
      <c r="F613" s="60">
        <v>36</v>
      </c>
      <c r="G613" s="61" t="s">
        <v>2054</v>
      </c>
      <c r="H613" s="62">
        <v>2012.9960000000001</v>
      </c>
      <c r="I613" s="60">
        <v>-15.4</v>
      </c>
      <c r="J613" s="62">
        <v>30.8</v>
      </c>
      <c r="K613" s="60">
        <v>1.9</v>
      </c>
      <c r="L613" s="60" t="s">
        <v>181</v>
      </c>
      <c r="M613" s="60" t="s">
        <v>1199</v>
      </c>
      <c r="N613" s="60" t="s">
        <v>160</v>
      </c>
      <c r="O613" s="60" t="s">
        <v>1380</v>
      </c>
      <c r="P613" s="60" t="s">
        <v>151</v>
      </c>
    </row>
    <row r="614" spans="1:22" x14ac:dyDescent="0.3">
      <c r="A614" s="60" t="s">
        <v>1078</v>
      </c>
      <c r="B614" s="60" t="s">
        <v>1079</v>
      </c>
      <c r="C614" s="60">
        <v>54560</v>
      </c>
      <c r="D614" s="61" t="s">
        <v>2052</v>
      </c>
      <c r="E614" s="61" t="s">
        <v>2053</v>
      </c>
      <c r="F614" s="60">
        <v>36</v>
      </c>
      <c r="G614" s="61" t="s">
        <v>2054</v>
      </c>
      <c r="H614" s="62">
        <v>2012.9960000000001</v>
      </c>
      <c r="I614" s="60">
        <v>-15.4</v>
      </c>
      <c r="J614" s="62">
        <v>37.6</v>
      </c>
      <c r="K614" s="60">
        <v>2</v>
      </c>
      <c r="L614" s="60" t="s">
        <v>2016</v>
      </c>
      <c r="M614" s="60" t="s">
        <v>1082</v>
      </c>
      <c r="N614" s="60" t="s">
        <v>160</v>
      </c>
      <c r="O614" s="60" t="s">
        <v>1380</v>
      </c>
      <c r="P614" s="60" t="s">
        <v>151</v>
      </c>
    </row>
    <row r="615" spans="1:22" x14ac:dyDescent="0.3">
      <c r="A615" s="60" t="s">
        <v>1078</v>
      </c>
      <c r="B615" s="60" t="s">
        <v>1079</v>
      </c>
      <c r="C615" s="60">
        <v>54561</v>
      </c>
      <c r="D615" s="61" t="s">
        <v>2055</v>
      </c>
      <c r="E615" s="61" t="s">
        <v>2056</v>
      </c>
      <c r="F615" s="60">
        <v>15</v>
      </c>
      <c r="G615" s="61" t="s">
        <v>2057</v>
      </c>
      <c r="H615" s="62">
        <v>2013.114</v>
      </c>
      <c r="I615" s="60">
        <v>-14</v>
      </c>
      <c r="J615" s="62">
        <v>31.9</v>
      </c>
      <c r="K615" s="60">
        <v>1.9</v>
      </c>
      <c r="L615" s="60" t="s">
        <v>2058</v>
      </c>
      <c r="M615" s="60" t="s">
        <v>1082</v>
      </c>
      <c r="N615" s="60" t="s">
        <v>160</v>
      </c>
      <c r="O615" s="60" t="s">
        <v>1380</v>
      </c>
      <c r="P615" s="60" t="s">
        <v>151</v>
      </c>
    </row>
    <row r="616" spans="1:22" x14ac:dyDescent="0.3">
      <c r="A616" s="60" t="s">
        <v>1078</v>
      </c>
      <c r="B616" s="60" t="s">
        <v>1079</v>
      </c>
      <c r="C616" s="60">
        <v>59271</v>
      </c>
      <c r="D616" s="61" t="s">
        <v>2059</v>
      </c>
      <c r="E616" s="61" t="s">
        <v>2059</v>
      </c>
      <c r="F616" s="60">
        <v>-999</v>
      </c>
      <c r="G616" s="61" t="s">
        <v>2059</v>
      </c>
      <c r="H616" s="62">
        <v>2013.13</v>
      </c>
      <c r="I616" s="60">
        <v>-8.3000000000000007</v>
      </c>
      <c r="J616" s="62">
        <v>34.799999999999997</v>
      </c>
      <c r="K616" s="60">
        <v>1.8</v>
      </c>
      <c r="L616" s="60" t="s">
        <v>2060</v>
      </c>
      <c r="M616" s="60" t="s">
        <v>1186</v>
      </c>
      <c r="N616" s="60" t="s">
        <v>149</v>
      </c>
      <c r="O616" s="60" t="s">
        <v>1083</v>
      </c>
      <c r="P616" s="60" t="s">
        <v>1084</v>
      </c>
    </row>
    <row r="617" spans="1:22" x14ac:dyDescent="0.3">
      <c r="A617" s="60" t="s">
        <v>1078</v>
      </c>
      <c r="B617" s="60" t="s">
        <v>1079</v>
      </c>
      <c r="C617" s="60">
        <v>59272</v>
      </c>
      <c r="D617" s="61" t="s">
        <v>2061</v>
      </c>
      <c r="E617" s="61" t="s">
        <v>2061</v>
      </c>
      <c r="F617" s="60">
        <v>-999</v>
      </c>
      <c r="G617" s="61" t="s">
        <v>2061</v>
      </c>
      <c r="H617" s="62">
        <v>2013.1659999999999</v>
      </c>
      <c r="I617" s="60">
        <v>-8.3000000000000007</v>
      </c>
      <c r="J617" s="62">
        <v>38.9</v>
      </c>
      <c r="K617" s="60">
        <v>1.8</v>
      </c>
      <c r="L617" s="60" t="s">
        <v>2062</v>
      </c>
      <c r="M617" s="60" t="s">
        <v>1186</v>
      </c>
      <c r="N617" s="60" t="s">
        <v>149</v>
      </c>
      <c r="O617" s="60" t="s">
        <v>1083</v>
      </c>
      <c r="P617" s="60" t="s">
        <v>1084</v>
      </c>
    </row>
    <row r="618" spans="1:22" x14ac:dyDescent="0.3">
      <c r="A618" s="60" t="s">
        <v>1078</v>
      </c>
      <c r="B618" s="60" t="s">
        <v>1079</v>
      </c>
      <c r="C618" s="60">
        <v>54562</v>
      </c>
      <c r="D618" s="61" t="s">
        <v>2063</v>
      </c>
      <c r="E618" s="61" t="s">
        <v>2064</v>
      </c>
      <c r="F618" s="60">
        <v>17</v>
      </c>
      <c r="G618" s="61" t="s">
        <v>2065</v>
      </c>
      <c r="H618" s="62">
        <v>2013.1959999999999</v>
      </c>
      <c r="I618" s="60">
        <v>-14.1</v>
      </c>
      <c r="J618" s="62">
        <v>33.200000000000003</v>
      </c>
      <c r="K618" s="60">
        <v>1.9</v>
      </c>
      <c r="L618" s="60" t="s">
        <v>2066</v>
      </c>
      <c r="M618" s="60" t="s">
        <v>1082</v>
      </c>
      <c r="N618" s="60" t="s">
        <v>160</v>
      </c>
      <c r="O618" s="60" t="s">
        <v>1380</v>
      </c>
      <c r="P618" s="60" t="s">
        <v>151</v>
      </c>
    </row>
    <row r="619" spans="1:22" x14ac:dyDescent="0.3">
      <c r="A619" s="60" t="s">
        <v>1078</v>
      </c>
      <c r="B619" s="60" t="s">
        <v>1079</v>
      </c>
      <c r="C619" s="60">
        <v>59273</v>
      </c>
      <c r="D619" s="61" t="s">
        <v>2067</v>
      </c>
      <c r="E619" s="61" t="s">
        <v>2067</v>
      </c>
      <c r="F619" s="60">
        <v>-999</v>
      </c>
      <c r="G619" s="61" t="s">
        <v>2067</v>
      </c>
      <c r="H619" s="62">
        <v>2013.232</v>
      </c>
      <c r="I619" s="60">
        <v>-8.3000000000000007</v>
      </c>
      <c r="J619" s="62">
        <v>37.6</v>
      </c>
      <c r="K619" s="60">
        <v>1.8</v>
      </c>
      <c r="L619" s="60" t="s">
        <v>2068</v>
      </c>
      <c r="M619" s="60" t="s">
        <v>1186</v>
      </c>
      <c r="N619" s="60" t="s">
        <v>149</v>
      </c>
      <c r="O619" s="60" t="s">
        <v>1083</v>
      </c>
      <c r="P619" s="60" t="s">
        <v>1084</v>
      </c>
    </row>
    <row r="620" spans="1:22" x14ac:dyDescent="0.3">
      <c r="A620" s="60" t="s">
        <v>1078</v>
      </c>
      <c r="B620" s="60" t="s">
        <v>1079</v>
      </c>
      <c r="C620" s="60">
        <v>54563</v>
      </c>
      <c r="D620" s="61" t="s">
        <v>2069</v>
      </c>
      <c r="E620" s="61" t="s">
        <v>2070</v>
      </c>
      <c r="F620" s="60">
        <v>14</v>
      </c>
      <c r="G620" s="61" t="s">
        <v>2071</v>
      </c>
      <c r="H620" s="62">
        <v>2013.289</v>
      </c>
      <c r="I620" s="60">
        <v>-13.8</v>
      </c>
      <c r="J620" s="62">
        <v>31.1</v>
      </c>
      <c r="K620" s="60">
        <v>1.9</v>
      </c>
      <c r="L620" s="60" t="s">
        <v>2072</v>
      </c>
      <c r="M620" s="60" t="s">
        <v>1199</v>
      </c>
      <c r="N620" s="60" t="s">
        <v>160</v>
      </c>
      <c r="O620" s="60" t="s">
        <v>1380</v>
      </c>
      <c r="P620" s="60" t="s">
        <v>151</v>
      </c>
    </row>
    <row r="621" spans="1:22" x14ac:dyDescent="0.3">
      <c r="A621" s="60" t="s">
        <v>1078</v>
      </c>
      <c r="B621" s="60" t="s">
        <v>1079</v>
      </c>
      <c r="C621" s="60">
        <v>54564</v>
      </c>
      <c r="D621" s="61" t="s">
        <v>2073</v>
      </c>
      <c r="E621" s="61" t="s">
        <v>2074</v>
      </c>
      <c r="F621" s="60">
        <v>14</v>
      </c>
      <c r="G621" s="61" t="s">
        <v>2075</v>
      </c>
      <c r="H621" s="62">
        <v>2013.3689999999999</v>
      </c>
      <c r="I621" s="60">
        <v>-13.8</v>
      </c>
      <c r="J621" s="62">
        <v>30.6</v>
      </c>
      <c r="K621" s="60">
        <v>1.9</v>
      </c>
      <c r="L621" s="60" t="s">
        <v>2076</v>
      </c>
      <c r="M621" s="60" t="s">
        <v>1199</v>
      </c>
      <c r="N621" s="60" t="s">
        <v>160</v>
      </c>
      <c r="O621" s="60" t="s">
        <v>1380</v>
      </c>
      <c r="P621" s="60" t="s">
        <v>151</v>
      </c>
    </row>
    <row r="622" spans="1:22" x14ac:dyDescent="0.3">
      <c r="A622" s="60" t="s">
        <v>1078</v>
      </c>
      <c r="B622" s="60" t="s">
        <v>1079</v>
      </c>
      <c r="C622" s="60">
        <v>59274</v>
      </c>
      <c r="D622" s="61" t="s">
        <v>2077</v>
      </c>
      <c r="E622" s="61" t="s">
        <v>2077</v>
      </c>
      <c r="F622" s="60">
        <v>-999</v>
      </c>
      <c r="G622" s="61" t="s">
        <v>2077</v>
      </c>
      <c r="H622" s="62">
        <v>2013.38</v>
      </c>
      <c r="I622" s="60">
        <v>-8.3000000000000007</v>
      </c>
      <c r="J622" s="62">
        <v>31.3</v>
      </c>
      <c r="K622" s="60">
        <v>1.7</v>
      </c>
      <c r="L622" s="60" t="s">
        <v>2078</v>
      </c>
      <c r="M622" s="60" t="s">
        <v>1186</v>
      </c>
      <c r="N622" s="60" t="s">
        <v>149</v>
      </c>
      <c r="O622" s="60" t="s">
        <v>1083</v>
      </c>
      <c r="P622" s="60" t="s">
        <v>1084</v>
      </c>
    </row>
    <row r="623" spans="1:22" x14ac:dyDescent="0.3">
      <c r="A623" s="60" t="s">
        <v>1078</v>
      </c>
      <c r="B623" s="60" t="s">
        <v>1079</v>
      </c>
      <c r="C623" s="60">
        <v>56822</v>
      </c>
      <c r="D623" s="61" t="s">
        <v>2079</v>
      </c>
      <c r="E623" s="61" t="s">
        <v>2080</v>
      </c>
      <c r="F623" s="60">
        <v>29</v>
      </c>
      <c r="G623" s="61" t="s">
        <v>2081</v>
      </c>
      <c r="H623" s="62">
        <v>2013.4670000000001</v>
      </c>
      <c r="I623" s="60">
        <v>-16.100000000000001</v>
      </c>
      <c r="J623" s="62">
        <v>32.799999999999997</v>
      </c>
      <c r="K623" s="60">
        <v>1.9</v>
      </c>
      <c r="L623" s="60" t="s">
        <v>2082</v>
      </c>
      <c r="M623" s="60" t="s">
        <v>1199</v>
      </c>
      <c r="N623" s="60" t="s">
        <v>160</v>
      </c>
      <c r="O623" s="60" t="s">
        <v>1380</v>
      </c>
      <c r="P623" s="60" t="s">
        <v>151</v>
      </c>
    </row>
    <row r="624" spans="1:22" x14ac:dyDescent="0.3">
      <c r="A624" s="60" t="s">
        <v>1078</v>
      </c>
      <c r="B624" s="60" t="s">
        <v>1079</v>
      </c>
      <c r="C624" s="60">
        <v>59275</v>
      </c>
      <c r="D624" s="61" t="s">
        <v>2083</v>
      </c>
      <c r="E624" s="61" t="s">
        <v>2083</v>
      </c>
      <c r="F624" s="60">
        <v>-999</v>
      </c>
      <c r="G624" s="61" t="s">
        <v>2083</v>
      </c>
      <c r="H624" s="62">
        <v>2013.489</v>
      </c>
      <c r="I624" s="60">
        <v>-8.3000000000000007</v>
      </c>
      <c r="J624" s="62">
        <v>34.200000000000003</v>
      </c>
      <c r="K624" s="60">
        <v>1.7</v>
      </c>
      <c r="L624" s="60" t="s">
        <v>2084</v>
      </c>
      <c r="M624" s="60" t="s">
        <v>1812</v>
      </c>
      <c r="N624" s="60" t="s">
        <v>149</v>
      </c>
      <c r="O624" s="60" t="s">
        <v>1083</v>
      </c>
      <c r="P624" s="60" t="s">
        <v>1084</v>
      </c>
    </row>
    <row r="625" spans="1:16" x14ac:dyDescent="0.3">
      <c r="A625" s="60" t="s">
        <v>1078</v>
      </c>
      <c r="B625" s="60" t="s">
        <v>1079</v>
      </c>
      <c r="C625" s="60">
        <v>56827</v>
      </c>
      <c r="D625" s="61" t="s">
        <v>2085</v>
      </c>
      <c r="E625" s="61" t="s">
        <v>2086</v>
      </c>
      <c r="F625" s="60">
        <v>11</v>
      </c>
      <c r="G625" s="61" t="s">
        <v>2087</v>
      </c>
      <c r="H625" s="62">
        <v>2013.6559999999999</v>
      </c>
      <c r="I625" s="60">
        <v>-15.3</v>
      </c>
      <c r="J625" s="62">
        <v>27.9</v>
      </c>
      <c r="K625" s="60">
        <v>1.9</v>
      </c>
      <c r="L625" s="60" t="s">
        <v>2088</v>
      </c>
      <c r="M625" s="60" t="s">
        <v>1199</v>
      </c>
      <c r="N625" s="60" t="s">
        <v>160</v>
      </c>
      <c r="O625" s="60" t="s">
        <v>1380</v>
      </c>
      <c r="P625" s="60" t="s">
        <v>151</v>
      </c>
    </row>
    <row r="626" spans="1:16" x14ac:dyDescent="0.3">
      <c r="A626" s="60" t="s">
        <v>1078</v>
      </c>
      <c r="B626" s="60" t="s">
        <v>1079</v>
      </c>
      <c r="C626" s="60">
        <v>56828</v>
      </c>
      <c r="D626" s="61" t="s">
        <v>2089</v>
      </c>
      <c r="E626" s="61" t="s">
        <v>2090</v>
      </c>
      <c r="F626" s="60">
        <v>15</v>
      </c>
      <c r="G626" s="61" t="s">
        <v>2091</v>
      </c>
      <c r="H626" s="62">
        <v>2013.73</v>
      </c>
      <c r="I626" s="60">
        <v>-15.1</v>
      </c>
      <c r="J626" s="62">
        <v>31.3</v>
      </c>
      <c r="K626" s="60">
        <v>1.9</v>
      </c>
      <c r="L626" s="60" t="s">
        <v>2092</v>
      </c>
      <c r="M626" s="60" t="s">
        <v>1199</v>
      </c>
      <c r="N626" s="60" t="s">
        <v>160</v>
      </c>
      <c r="O626" s="60" t="s">
        <v>1380</v>
      </c>
      <c r="P626" s="60" t="s">
        <v>151</v>
      </c>
    </row>
    <row r="627" spans="1:16" x14ac:dyDescent="0.3">
      <c r="A627" s="60" t="s">
        <v>1078</v>
      </c>
      <c r="B627" s="60" t="s">
        <v>1079</v>
      </c>
      <c r="C627" s="60">
        <v>59276</v>
      </c>
      <c r="D627" s="61" t="s">
        <v>2093</v>
      </c>
      <c r="E627" s="61" t="s">
        <v>2093</v>
      </c>
      <c r="F627" s="60">
        <v>-999</v>
      </c>
      <c r="G627" s="61" t="s">
        <v>2093</v>
      </c>
      <c r="H627" s="62">
        <v>2013.7380000000001</v>
      </c>
      <c r="I627" s="60">
        <v>-8.4</v>
      </c>
      <c r="J627" s="62">
        <v>29.4</v>
      </c>
      <c r="K627" s="60">
        <v>1.7</v>
      </c>
      <c r="L627" s="60" t="s">
        <v>2094</v>
      </c>
      <c r="M627" s="60" t="s">
        <v>1186</v>
      </c>
      <c r="N627" s="60" t="s">
        <v>149</v>
      </c>
      <c r="O627" s="60" t="s">
        <v>1083</v>
      </c>
      <c r="P627" s="60" t="s">
        <v>1084</v>
      </c>
    </row>
    <row r="628" spans="1:16" x14ac:dyDescent="0.3">
      <c r="A628" s="60" t="s">
        <v>1078</v>
      </c>
      <c r="B628" s="60" t="s">
        <v>1079</v>
      </c>
      <c r="C628" s="60">
        <v>60912</v>
      </c>
      <c r="D628" s="61" t="s">
        <v>2095</v>
      </c>
      <c r="E628" s="61" t="s">
        <v>2095</v>
      </c>
      <c r="F628" s="60">
        <v>-999</v>
      </c>
      <c r="G628" s="61" t="s">
        <v>2095</v>
      </c>
      <c r="H628" s="62">
        <v>2013.758</v>
      </c>
      <c r="I628" s="60">
        <v>-8.6</v>
      </c>
      <c r="J628" s="62">
        <v>31.1</v>
      </c>
      <c r="K628" s="60">
        <v>0.2</v>
      </c>
      <c r="L628" s="60" t="s">
        <v>2096</v>
      </c>
      <c r="M628" s="60" t="s">
        <v>2097</v>
      </c>
      <c r="N628" s="60" t="s">
        <v>149</v>
      </c>
      <c r="O628" s="60" t="s">
        <v>2098</v>
      </c>
      <c r="P628" s="60" t="s">
        <v>1084</v>
      </c>
    </row>
    <row r="629" spans="1:16" x14ac:dyDescent="0.3">
      <c r="A629" s="60" t="s">
        <v>1078</v>
      </c>
      <c r="B629" s="60" t="s">
        <v>1079</v>
      </c>
      <c r="C629" s="60">
        <v>56829</v>
      </c>
      <c r="D629" s="61" t="s">
        <v>2099</v>
      </c>
      <c r="E629" s="61" t="s">
        <v>2100</v>
      </c>
      <c r="F629" s="60">
        <v>28</v>
      </c>
      <c r="G629" s="61" t="s">
        <v>2101</v>
      </c>
      <c r="H629" s="62">
        <v>2013.8320000000001</v>
      </c>
      <c r="I629" s="60">
        <v>-13.5</v>
      </c>
      <c r="J629" s="62">
        <v>28.2</v>
      </c>
      <c r="K629" s="60">
        <v>1.9</v>
      </c>
      <c r="L629" s="60" t="s">
        <v>2102</v>
      </c>
      <c r="M629" s="60" t="s">
        <v>1199</v>
      </c>
      <c r="N629" s="60" t="s">
        <v>160</v>
      </c>
      <c r="O629" s="60" t="s">
        <v>1380</v>
      </c>
      <c r="P629" s="60" t="s">
        <v>151</v>
      </c>
    </row>
    <row r="630" spans="1:16" x14ac:dyDescent="0.3">
      <c r="A630" s="60" t="s">
        <v>1078</v>
      </c>
      <c r="B630" s="60" t="s">
        <v>1079</v>
      </c>
      <c r="C630" s="60">
        <v>56830</v>
      </c>
      <c r="D630" s="61" t="s">
        <v>2103</v>
      </c>
      <c r="E630" s="61" t="s">
        <v>2104</v>
      </c>
      <c r="F630" s="60">
        <v>15</v>
      </c>
      <c r="G630" s="61" t="s">
        <v>2105</v>
      </c>
      <c r="H630" s="62">
        <v>2013.925</v>
      </c>
      <c r="I630" s="60">
        <v>-13.3</v>
      </c>
      <c r="J630" s="62">
        <v>29.6</v>
      </c>
      <c r="K630" s="60">
        <v>1.9</v>
      </c>
      <c r="L630" s="60" t="s">
        <v>2106</v>
      </c>
      <c r="M630" s="60" t="s">
        <v>1199</v>
      </c>
      <c r="N630" s="60" t="s">
        <v>160</v>
      </c>
      <c r="O630" s="60" t="s">
        <v>1380</v>
      </c>
      <c r="P630" s="60" t="s">
        <v>151</v>
      </c>
    </row>
    <row r="631" spans="1:16" x14ac:dyDescent="0.3">
      <c r="A631" s="60" t="s">
        <v>1078</v>
      </c>
      <c r="B631" s="60" t="s">
        <v>1079</v>
      </c>
      <c r="C631" s="60">
        <v>56831</v>
      </c>
      <c r="D631" s="61" t="s">
        <v>2107</v>
      </c>
      <c r="E631" s="61" t="s">
        <v>2108</v>
      </c>
      <c r="F631" s="60">
        <v>21</v>
      </c>
      <c r="G631" s="61" t="s">
        <v>2109</v>
      </c>
      <c r="H631" s="62">
        <v>2014.0429999999999</v>
      </c>
      <c r="I631" s="60">
        <v>-13.1</v>
      </c>
      <c r="J631" s="62">
        <v>25</v>
      </c>
      <c r="K631" s="60">
        <v>1.9</v>
      </c>
      <c r="L631" s="60" t="s">
        <v>2110</v>
      </c>
      <c r="M631" s="60" t="s">
        <v>1199</v>
      </c>
      <c r="N631" s="60" t="s">
        <v>160</v>
      </c>
      <c r="O631" s="60" t="s">
        <v>1380</v>
      </c>
      <c r="P631" s="60" t="s">
        <v>151</v>
      </c>
    </row>
    <row r="632" spans="1:16" x14ac:dyDescent="0.3">
      <c r="A632" s="60" t="s">
        <v>1078</v>
      </c>
      <c r="B632" s="60" t="s">
        <v>1079</v>
      </c>
      <c r="C632" s="60">
        <v>56820</v>
      </c>
      <c r="D632" s="61" t="s">
        <v>2111</v>
      </c>
      <c r="E632" s="61" t="s">
        <v>2112</v>
      </c>
      <c r="F632" s="60">
        <v>-999</v>
      </c>
      <c r="G632" s="61" t="s">
        <v>2113</v>
      </c>
      <c r="H632" s="62">
        <v>2014.2260000000001</v>
      </c>
      <c r="I632" s="60">
        <v>-12.3</v>
      </c>
      <c r="J632" s="62">
        <v>29.1</v>
      </c>
      <c r="K632" s="60">
        <v>1.8</v>
      </c>
      <c r="L632" s="60" t="s">
        <v>2114</v>
      </c>
      <c r="M632" s="60" t="s">
        <v>1186</v>
      </c>
      <c r="N632" s="60" t="s">
        <v>149</v>
      </c>
      <c r="O632" s="60" t="s">
        <v>1380</v>
      </c>
      <c r="P632" s="60" t="s">
        <v>2115</v>
      </c>
    </row>
    <row r="633" spans="1:16" x14ac:dyDescent="0.3">
      <c r="A633" s="60" t="s">
        <v>1078</v>
      </c>
      <c r="B633" s="60" t="s">
        <v>1079</v>
      </c>
      <c r="C633" s="60">
        <v>56833</v>
      </c>
      <c r="D633" s="61" t="s">
        <v>2111</v>
      </c>
      <c r="E633" s="61" t="s">
        <v>2112</v>
      </c>
      <c r="F633" s="60">
        <v>14</v>
      </c>
      <c r="G633" s="61" t="s">
        <v>2113</v>
      </c>
      <c r="H633" s="62">
        <v>2014.2260000000001</v>
      </c>
      <c r="I633" s="60">
        <v>-13.9</v>
      </c>
      <c r="J633" s="62">
        <v>29.1</v>
      </c>
      <c r="K633" s="60">
        <v>1.9</v>
      </c>
      <c r="L633" s="60" t="s">
        <v>2116</v>
      </c>
      <c r="M633" s="60" t="s">
        <v>1199</v>
      </c>
      <c r="N633" s="60" t="s">
        <v>160</v>
      </c>
      <c r="O633" s="60" t="s">
        <v>1380</v>
      </c>
      <c r="P633" s="60" t="s">
        <v>151</v>
      </c>
    </row>
    <row r="634" spans="1:16" x14ac:dyDescent="0.3">
      <c r="A634" s="60" t="s">
        <v>1078</v>
      </c>
      <c r="B634" s="60" t="s">
        <v>1079</v>
      </c>
      <c r="C634" s="60">
        <v>56823</v>
      </c>
      <c r="D634" s="61" t="s">
        <v>2112</v>
      </c>
      <c r="E634" s="61" t="s">
        <v>2117</v>
      </c>
      <c r="F634" s="60">
        <v>15</v>
      </c>
      <c r="G634" s="61" t="s">
        <v>2118</v>
      </c>
      <c r="H634" s="62">
        <v>2014.2639999999999</v>
      </c>
      <c r="I634" s="60">
        <v>-13.1</v>
      </c>
      <c r="J634" s="62">
        <v>24.4</v>
      </c>
      <c r="K634" s="60">
        <v>1.9</v>
      </c>
      <c r="L634" s="60" t="s">
        <v>2119</v>
      </c>
      <c r="M634" s="60" t="s">
        <v>1199</v>
      </c>
      <c r="N634" s="60" t="s">
        <v>160</v>
      </c>
      <c r="O634" s="60" t="s">
        <v>1380</v>
      </c>
      <c r="P634" s="60" t="s">
        <v>151</v>
      </c>
    </row>
    <row r="635" spans="1:16" x14ac:dyDescent="0.3">
      <c r="A635" s="60" t="s">
        <v>1078</v>
      </c>
      <c r="B635" s="60" t="s">
        <v>1079</v>
      </c>
      <c r="C635" s="60">
        <v>56821</v>
      </c>
      <c r="D635" s="61" t="s">
        <v>2112</v>
      </c>
      <c r="E635" s="61" t="s">
        <v>2117</v>
      </c>
      <c r="F635" s="60">
        <v>-999</v>
      </c>
      <c r="G635" s="61" t="s">
        <v>2118</v>
      </c>
      <c r="H635" s="62">
        <v>2014.2639999999999</v>
      </c>
      <c r="I635" s="60">
        <v>-11.5</v>
      </c>
      <c r="J635" s="62">
        <v>30.6</v>
      </c>
      <c r="K635" s="60">
        <v>1.9</v>
      </c>
      <c r="L635" s="60" t="s">
        <v>2120</v>
      </c>
      <c r="M635" s="60" t="s">
        <v>1199</v>
      </c>
      <c r="N635" s="60" t="s">
        <v>149</v>
      </c>
      <c r="O635" s="60" t="s">
        <v>1380</v>
      </c>
      <c r="P635" s="60" t="s">
        <v>2115</v>
      </c>
    </row>
    <row r="636" spans="1:16" x14ac:dyDescent="0.3">
      <c r="A636" s="60" t="s">
        <v>1078</v>
      </c>
      <c r="B636" s="60" t="s">
        <v>1079</v>
      </c>
      <c r="C636" s="60">
        <v>56824</v>
      </c>
      <c r="D636" s="61" t="s">
        <v>2117</v>
      </c>
      <c r="E636" s="61" t="s">
        <v>2121</v>
      </c>
      <c r="F636" s="60">
        <v>21</v>
      </c>
      <c r="G636" s="61" t="s">
        <v>2122</v>
      </c>
      <c r="H636" s="62">
        <v>2014.3140000000001</v>
      </c>
      <c r="I636" s="60">
        <v>-13.4</v>
      </c>
      <c r="J636" s="62">
        <v>26</v>
      </c>
      <c r="K636" s="60">
        <v>1.9</v>
      </c>
      <c r="L636" s="60" t="s">
        <v>2123</v>
      </c>
      <c r="M636" s="60" t="s">
        <v>1199</v>
      </c>
      <c r="N636" s="60" t="s">
        <v>160</v>
      </c>
      <c r="O636" s="60" t="s">
        <v>1380</v>
      </c>
      <c r="P636" s="60" t="s">
        <v>151</v>
      </c>
    </row>
    <row r="637" spans="1:16" x14ac:dyDescent="0.3">
      <c r="A637" s="60" t="s">
        <v>1078</v>
      </c>
      <c r="B637" s="60" t="s">
        <v>1079</v>
      </c>
      <c r="C637" s="60">
        <v>59290</v>
      </c>
      <c r="D637" s="61" t="s">
        <v>2124</v>
      </c>
      <c r="E637" s="61" t="s">
        <v>2125</v>
      </c>
      <c r="F637" s="60">
        <v>24</v>
      </c>
      <c r="G637" s="61" t="s">
        <v>2126</v>
      </c>
      <c r="H637" s="62">
        <v>2014.412</v>
      </c>
      <c r="I637" s="60">
        <v>-13.5</v>
      </c>
      <c r="J637" s="62">
        <v>24.3</v>
      </c>
      <c r="K637" s="60">
        <v>1.8</v>
      </c>
      <c r="L637" s="60" t="s">
        <v>2127</v>
      </c>
      <c r="M637" s="60" t="s">
        <v>1186</v>
      </c>
      <c r="N637" s="60" t="s">
        <v>149</v>
      </c>
      <c r="O637" s="60" t="s">
        <v>1380</v>
      </c>
      <c r="P637" s="60" t="s">
        <v>151</v>
      </c>
    </row>
    <row r="638" spans="1:16" x14ac:dyDescent="0.3">
      <c r="A638" s="60" t="s">
        <v>1078</v>
      </c>
      <c r="B638" s="60" t="s">
        <v>1079</v>
      </c>
      <c r="C638" s="60">
        <v>59291</v>
      </c>
      <c r="D638" s="61" t="s">
        <v>2128</v>
      </c>
      <c r="E638" s="61" t="s">
        <v>2129</v>
      </c>
      <c r="F638" s="60">
        <v>14</v>
      </c>
      <c r="G638" s="61" t="s">
        <v>2130</v>
      </c>
      <c r="H638" s="62">
        <v>2014.5550000000001</v>
      </c>
      <c r="I638" s="60">
        <v>-13.4</v>
      </c>
      <c r="J638" s="62">
        <v>23.2</v>
      </c>
      <c r="K638" s="60">
        <v>1.7</v>
      </c>
      <c r="L638" s="60" t="s">
        <v>2131</v>
      </c>
      <c r="M638" s="60" t="s">
        <v>1186</v>
      </c>
      <c r="N638" s="60" t="s">
        <v>149</v>
      </c>
      <c r="O638" s="60" t="s">
        <v>1380</v>
      </c>
      <c r="P638" s="60" t="s">
        <v>151</v>
      </c>
    </row>
    <row r="639" spans="1:16" x14ac:dyDescent="0.3">
      <c r="A639" s="60" t="s">
        <v>1078</v>
      </c>
      <c r="B639" s="60" t="s">
        <v>1079</v>
      </c>
      <c r="C639" s="60">
        <v>59292</v>
      </c>
      <c r="D639" s="61" t="s">
        <v>2132</v>
      </c>
      <c r="E639" s="61" t="s">
        <v>2133</v>
      </c>
      <c r="F639" s="60">
        <v>18</v>
      </c>
      <c r="G639" s="61" t="s">
        <v>2134</v>
      </c>
      <c r="H639" s="62">
        <v>2014.653</v>
      </c>
      <c r="I639" s="60">
        <v>-13.2</v>
      </c>
      <c r="J639" s="62">
        <v>24.7</v>
      </c>
      <c r="K639" s="60">
        <v>1.7</v>
      </c>
      <c r="L639" s="60" t="s">
        <v>2135</v>
      </c>
      <c r="M639" s="60" t="s">
        <v>1812</v>
      </c>
      <c r="N639" s="60" t="s">
        <v>149</v>
      </c>
      <c r="O639" s="60" t="s">
        <v>1380</v>
      </c>
      <c r="P639" s="60" t="s">
        <v>151</v>
      </c>
    </row>
    <row r="640" spans="1:16" x14ac:dyDescent="0.3">
      <c r="A640" s="60" t="s">
        <v>1078</v>
      </c>
      <c r="B640" s="60" t="s">
        <v>1079</v>
      </c>
      <c r="C640" s="60">
        <v>59293</v>
      </c>
      <c r="D640" s="61" t="s">
        <v>2136</v>
      </c>
      <c r="E640" s="61" t="s">
        <v>2137</v>
      </c>
      <c r="F640" s="60">
        <v>23</v>
      </c>
      <c r="G640" s="61" t="s">
        <v>2138</v>
      </c>
      <c r="H640" s="62">
        <v>2014.7550000000001</v>
      </c>
      <c r="I640" s="60">
        <v>-13.4</v>
      </c>
      <c r="J640" s="62">
        <v>27.4</v>
      </c>
      <c r="K640" s="60">
        <v>1.8</v>
      </c>
      <c r="L640" s="60" t="s">
        <v>2139</v>
      </c>
      <c r="M640" s="60" t="s">
        <v>1186</v>
      </c>
      <c r="N640" s="60" t="s">
        <v>149</v>
      </c>
      <c r="O640" s="60" t="s">
        <v>1380</v>
      </c>
      <c r="P640" s="60" t="s">
        <v>151</v>
      </c>
    </row>
    <row r="641" spans="1:16" x14ac:dyDescent="0.3">
      <c r="A641" s="60" t="s">
        <v>1078</v>
      </c>
      <c r="B641" s="60" t="s">
        <v>1079</v>
      </c>
      <c r="C641" s="60">
        <v>59294</v>
      </c>
      <c r="D641" s="61" t="s">
        <v>2140</v>
      </c>
      <c r="E641" s="61" t="s">
        <v>2141</v>
      </c>
      <c r="F641" s="60">
        <v>18</v>
      </c>
      <c r="G641" s="61" t="s">
        <v>2142</v>
      </c>
      <c r="H641" s="62">
        <v>2014.856</v>
      </c>
      <c r="I641" s="60">
        <v>-13.3</v>
      </c>
      <c r="J641" s="89">
        <v>24.4</v>
      </c>
      <c r="K641" s="60">
        <v>1.7</v>
      </c>
      <c r="L641" s="60" t="s">
        <v>2119</v>
      </c>
      <c r="M641" s="60" t="s">
        <v>1186</v>
      </c>
      <c r="N641" s="60" t="s">
        <v>149</v>
      </c>
      <c r="O641" s="60" t="s">
        <v>1380</v>
      </c>
      <c r="P641" s="60" t="s">
        <v>151</v>
      </c>
    </row>
    <row r="642" spans="1:16" x14ac:dyDescent="0.3">
      <c r="A642" s="60" t="s">
        <v>1078</v>
      </c>
      <c r="B642" s="60" t="s">
        <v>1079</v>
      </c>
      <c r="C642" s="60">
        <v>59295</v>
      </c>
      <c r="D642" s="61" t="s">
        <v>2143</v>
      </c>
      <c r="E642" s="61" t="s">
        <v>2144</v>
      </c>
      <c r="F642" s="60">
        <v>12</v>
      </c>
      <c r="G642" s="61" t="s">
        <v>2145</v>
      </c>
      <c r="H642" s="62">
        <v>2014.9380000000001</v>
      </c>
      <c r="I642" s="60">
        <v>-12.9</v>
      </c>
      <c r="J642" s="89">
        <v>23.2</v>
      </c>
      <c r="K642" s="60">
        <v>1.7</v>
      </c>
      <c r="L642" s="60" t="s">
        <v>2131</v>
      </c>
      <c r="M642" s="60" t="s">
        <v>1186</v>
      </c>
      <c r="N642" s="60" t="s">
        <v>149</v>
      </c>
      <c r="O642" s="60" t="s">
        <v>1380</v>
      </c>
      <c r="P642" s="60" t="s">
        <v>151</v>
      </c>
    </row>
    <row r="643" spans="1:16" x14ac:dyDescent="0.3">
      <c r="A643" s="60" t="s">
        <v>1078</v>
      </c>
      <c r="B643" s="60" t="s">
        <v>1079</v>
      </c>
      <c r="C643" s="60">
        <v>59298</v>
      </c>
      <c r="D643" s="61" t="s">
        <v>2144</v>
      </c>
      <c r="E643" s="61" t="s">
        <v>2144</v>
      </c>
      <c r="F643" s="60">
        <v>-999</v>
      </c>
      <c r="G643" s="61" t="s">
        <v>2144</v>
      </c>
      <c r="H643" s="62">
        <v>2014.9549999999999</v>
      </c>
      <c r="I643" s="60">
        <v>-8.4</v>
      </c>
      <c r="J643" s="89">
        <v>26</v>
      </c>
      <c r="K643" s="60">
        <v>1.8</v>
      </c>
      <c r="L643" s="60" t="s">
        <v>2146</v>
      </c>
      <c r="M643" s="60" t="s">
        <v>1199</v>
      </c>
      <c r="N643" s="60" t="s">
        <v>149</v>
      </c>
      <c r="O643" s="60" t="s">
        <v>1083</v>
      </c>
      <c r="P643" s="60" t="s">
        <v>1084</v>
      </c>
    </row>
    <row r="644" spans="1:16" x14ac:dyDescent="0.3">
      <c r="A644" s="60" t="s">
        <v>1078</v>
      </c>
      <c r="B644" s="60" t="s">
        <v>1079</v>
      </c>
      <c r="C644" s="60">
        <v>59827</v>
      </c>
      <c r="D644" s="61" t="s">
        <v>2147</v>
      </c>
      <c r="E644" s="61" t="s">
        <v>2148</v>
      </c>
      <c r="F644" s="60">
        <v>-999</v>
      </c>
      <c r="G644" s="61" t="s">
        <v>2149</v>
      </c>
      <c r="H644" s="62">
        <v>2015.5740000000001</v>
      </c>
      <c r="I644" s="60">
        <v>-14.4</v>
      </c>
      <c r="J644" s="89">
        <v>19.100000000000001</v>
      </c>
      <c r="K644" s="60">
        <v>1.8</v>
      </c>
      <c r="L644" s="60" t="s">
        <v>2150</v>
      </c>
      <c r="M644" s="60" t="s">
        <v>1186</v>
      </c>
      <c r="N644" s="60" t="s">
        <v>149</v>
      </c>
      <c r="O644" s="60" t="s">
        <v>1380</v>
      </c>
      <c r="P644" s="60" t="s">
        <v>151</v>
      </c>
    </row>
    <row r="645" spans="1:16" x14ac:dyDescent="0.3">
      <c r="A645" s="60" t="s">
        <v>1078</v>
      </c>
      <c r="B645" s="60" t="s">
        <v>1079</v>
      </c>
      <c r="C645" s="60">
        <v>59826</v>
      </c>
      <c r="D645" s="61" t="s">
        <v>2147</v>
      </c>
      <c r="E645" s="61" t="s">
        <v>2148</v>
      </c>
      <c r="F645" s="60">
        <v>14</v>
      </c>
      <c r="G645" s="61" t="s">
        <v>2149</v>
      </c>
      <c r="H645" s="62">
        <v>2015.5740000000001</v>
      </c>
      <c r="I645" s="60">
        <v>-13.2</v>
      </c>
      <c r="J645" s="89">
        <v>19.5</v>
      </c>
      <c r="K645" s="60">
        <v>1.8</v>
      </c>
      <c r="L645" s="60" t="s">
        <v>2151</v>
      </c>
      <c r="M645" s="60" t="s">
        <v>1199</v>
      </c>
      <c r="N645" s="60" t="s">
        <v>149</v>
      </c>
      <c r="O645" s="60" t="s">
        <v>1380</v>
      </c>
      <c r="P645" s="60" t="s">
        <v>151</v>
      </c>
    </row>
    <row r="647" spans="1:16" x14ac:dyDescent="0.3">
      <c r="J647" s="42">
        <f>AVERAGE(J641:J645)</f>
        <v>22.439999999999998</v>
      </c>
    </row>
  </sheetData>
  <hyperlinks>
    <hyperlink ref="A1" r:id="rId1"/>
  </hyperlinks>
  <pageMargins left="0.25" right="0.25" top="0.75" bottom="0.75" header="0.3" footer="0.3"/>
  <pageSetup paperSize="9" orientation="landscape" useFirstPageNumber="1" horizontalDpi="300" verticalDpi="300" r:id="rId2"/>
  <headerFooter>
    <oddHeader>&amp;C&amp;"Times New Roman,Normal"&amp;12&amp;A</oddHeader>
    <oddFooter>&amp;C&amp;"Times New Roman,Normal"&amp;12Page &amp;P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J1005"/>
  <sheetViews>
    <sheetView zoomScale="70" zoomScaleNormal="70" workbookViewId="0">
      <selection activeCell="T4" sqref="T4"/>
    </sheetView>
  </sheetViews>
  <sheetFormatPr baseColWidth="10" defaultColWidth="11.5546875" defaultRowHeight="14.4" x14ac:dyDescent="0.3"/>
  <cols>
    <col min="1" max="1" width="11.6640625" style="65" bestFit="1" customWidth="1"/>
    <col min="2" max="2" width="13.109375" style="65" customWidth="1"/>
    <col min="3" max="3" width="11.33203125" style="65" customWidth="1"/>
    <col min="4" max="5" width="11.6640625" style="65" bestFit="1" customWidth="1"/>
    <col min="6" max="6" width="12" style="65" bestFit="1" customWidth="1"/>
    <col min="7" max="8" width="11.6640625" style="65" bestFit="1" customWidth="1"/>
    <col min="9" max="16384" width="11.5546875" style="65"/>
  </cols>
  <sheetData>
    <row r="2" spans="1:8" ht="16.2" thickBot="1" x14ac:dyDescent="0.35">
      <c r="B2" s="65" t="s">
        <v>101</v>
      </c>
      <c r="C2" s="66">
        <v>9.9999999999999997E+199</v>
      </c>
      <c r="D2" s="67">
        <v>172.9</v>
      </c>
      <c r="E2" s="67">
        <v>18.510000000000002</v>
      </c>
      <c r="F2" s="67">
        <v>1.1859999999999999</v>
      </c>
    </row>
    <row r="3" spans="1:8" ht="18.600000000000001" thickBot="1" x14ac:dyDescent="0.4">
      <c r="B3" s="65" t="s">
        <v>2152</v>
      </c>
      <c r="C3" s="72">
        <v>0.217</v>
      </c>
      <c r="D3" s="73">
        <v>0.25900000000000001</v>
      </c>
      <c r="E3" s="73">
        <v>0.33800000000000002</v>
      </c>
      <c r="F3" s="73">
        <v>0.186</v>
      </c>
      <c r="G3" s="74">
        <f>SUM(C3:F3)</f>
        <v>1</v>
      </c>
    </row>
    <row r="4" spans="1:8" x14ac:dyDescent="0.3">
      <c r="B4" s="65" t="s">
        <v>2153</v>
      </c>
      <c r="C4" s="68">
        <f>1/C3-1</f>
        <v>3.6082949308755765</v>
      </c>
      <c r="H4" s="65">
        <v>710</v>
      </c>
    </row>
    <row r="5" spans="1:8" ht="15.6" x14ac:dyDescent="0.3">
      <c r="A5" s="65" t="s">
        <v>2159</v>
      </c>
      <c r="B5" s="69" t="s">
        <v>2154</v>
      </c>
      <c r="C5" s="69" t="s">
        <v>2155</v>
      </c>
      <c r="D5" s="69" t="s">
        <v>2156</v>
      </c>
      <c r="E5" s="69" t="s">
        <v>2157</v>
      </c>
      <c r="F5" s="69" t="s">
        <v>2158</v>
      </c>
      <c r="G5" s="69" t="s">
        <v>2973</v>
      </c>
      <c r="H5" s="65" t="s">
        <v>2162</v>
      </c>
    </row>
    <row r="6" spans="1:8" x14ac:dyDescent="0.3">
      <c r="A6" s="65">
        <f>1965</f>
        <v>1965</v>
      </c>
      <c r="B6" s="65">
        <v>0</v>
      </c>
      <c r="C6" s="65">
        <f>$C$3</f>
        <v>0.217</v>
      </c>
      <c r="D6" s="65">
        <f>$D$3*EXP(-B6/$D$2)</f>
        <v>0.25900000000000001</v>
      </c>
      <c r="E6" s="65">
        <f>$E$3*EXP(-$B6/$E$2)</f>
        <v>0.33800000000000002</v>
      </c>
      <c r="F6" s="65">
        <f>$F$3*EXP(-$B6/$F$2)</f>
        <v>0.186</v>
      </c>
      <c r="G6" s="75">
        <f>SUM(C6:F6)</f>
        <v>1</v>
      </c>
      <c r="H6" s="65">
        <f>G6*$H$4</f>
        <v>710</v>
      </c>
    </row>
    <row r="7" spans="1:8" x14ac:dyDescent="0.3">
      <c r="A7" s="65">
        <f>A6+1</f>
        <v>1966</v>
      </c>
      <c r="B7" s="65">
        <v>1</v>
      </c>
      <c r="C7" s="65">
        <f t="shared" ref="C7:C70" si="0">$C$3</f>
        <v>0.217</v>
      </c>
      <c r="D7" s="65">
        <f t="shared" ref="D7:D70" si="1">$D$3*EXP(-B7/$D$2)</f>
        <v>0.25750634786563631</v>
      </c>
      <c r="E7" s="65">
        <f t="shared" ref="E7:E70" si="2">$E$3*EXP(-$B7/$E$2)</f>
        <v>0.32022409387153855</v>
      </c>
      <c r="F7" s="65">
        <f t="shared" ref="F7:F70" si="3">$F$3*EXP(-$B7/$F$2)</f>
        <v>8.0043989580606156E-2</v>
      </c>
      <c r="G7" s="65">
        <f t="shared" ref="G7:G70" si="4">SUM(C7:F7)</f>
        <v>0.87477443131778099</v>
      </c>
      <c r="H7" s="65">
        <f t="shared" ref="H7:H70" si="5">G7*$H$4</f>
        <v>621.08984623562446</v>
      </c>
    </row>
    <row r="8" spans="1:8" x14ac:dyDescent="0.3">
      <c r="A8" s="65">
        <f t="shared" ref="A8:A71" si="6">A7+1</f>
        <v>1967</v>
      </c>
      <c r="B8" s="65">
        <v>2</v>
      </c>
      <c r="C8" s="65">
        <f t="shared" si="0"/>
        <v>0.217</v>
      </c>
      <c r="D8" s="65">
        <f t="shared" si="1"/>
        <v>0.25602130961813946</v>
      </c>
      <c r="E8" s="65">
        <f t="shared" si="2"/>
        <v>0.30338304821256784</v>
      </c>
      <c r="F8" s="65">
        <f t="shared" si="3"/>
        <v>3.4446453053656914E-2</v>
      </c>
      <c r="G8" s="65">
        <f t="shared" si="4"/>
        <v>0.81085081088436428</v>
      </c>
      <c r="H8" s="65">
        <f t="shared" si="5"/>
        <v>575.70407572789861</v>
      </c>
    </row>
    <row r="9" spans="1:8" x14ac:dyDescent="0.3">
      <c r="A9" s="65">
        <f t="shared" si="6"/>
        <v>1968</v>
      </c>
      <c r="B9" s="65">
        <v>3</v>
      </c>
      <c r="C9" s="65">
        <f t="shared" si="0"/>
        <v>0.217</v>
      </c>
      <c r="D9" s="65">
        <f t="shared" si="1"/>
        <v>0.25454483558125252</v>
      </c>
      <c r="E9" s="65">
        <f t="shared" si="2"/>
        <v>0.28742769736643442</v>
      </c>
      <c r="F9" s="65">
        <f t="shared" si="3"/>
        <v>1.482382542642878E-2</v>
      </c>
      <c r="G9" s="65">
        <f t="shared" si="4"/>
        <v>0.77379635837411564</v>
      </c>
      <c r="H9" s="65">
        <f t="shared" si="5"/>
        <v>549.39541444562212</v>
      </c>
    </row>
    <row r="10" spans="1:8" x14ac:dyDescent="0.3">
      <c r="A10" s="65">
        <f t="shared" si="6"/>
        <v>1969</v>
      </c>
      <c r="B10" s="65">
        <v>4</v>
      </c>
      <c r="C10" s="65">
        <f t="shared" si="0"/>
        <v>0.217</v>
      </c>
      <c r="D10" s="65">
        <f t="shared" si="1"/>
        <v>0.2530768763652016</v>
      </c>
      <c r="E10" s="65">
        <f t="shared" si="2"/>
        <v>0.27231146136908069</v>
      </c>
      <c r="F10" s="65">
        <f t="shared" si="3"/>
        <v>6.3793447740741376E-3</v>
      </c>
      <c r="G10" s="65">
        <f t="shared" si="4"/>
        <v>0.74876768250835635</v>
      </c>
      <c r="H10" s="65">
        <f t="shared" si="5"/>
        <v>531.62505458093301</v>
      </c>
    </row>
    <row r="11" spans="1:8" x14ac:dyDescent="0.3">
      <c r="A11" s="65">
        <f t="shared" si="6"/>
        <v>1970</v>
      </c>
      <c r="B11" s="65">
        <v>5</v>
      </c>
      <c r="C11" s="65">
        <f t="shared" si="0"/>
        <v>0.217</v>
      </c>
      <c r="D11" s="65">
        <f t="shared" si="1"/>
        <v>0.25161738286504343</v>
      </c>
      <c r="E11" s="65">
        <f t="shared" si="2"/>
        <v>0.25799020996375249</v>
      </c>
      <c r="F11" s="65">
        <f t="shared" si="3"/>
        <v>2.7453129388552949E-3</v>
      </c>
      <c r="G11" s="65">
        <f t="shared" si="4"/>
        <v>0.72935290576765111</v>
      </c>
      <c r="H11" s="65">
        <f t="shared" si="5"/>
        <v>517.84056309503228</v>
      </c>
    </row>
    <row r="12" spans="1:8" x14ac:dyDescent="0.3">
      <c r="A12" s="65">
        <f t="shared" si="6"/>
        <v>1971</v>
      </c>
      <c r="B12" s="65">
        <v>6</v>
      </c>
      <c r="C12" s="65">
        <f t="shared" si="0"/>
        <v>0.217</v>
      </c>
      <c r="D12" s="65">
        <f t="shared" si="1"/>
        <v>0.25016630625902264</v>
      </c>
      <c r="E12" s="65">
        <f t="shared" si="2"/>
        <v>0.24442213376736868</v>
      </c>
      <c r="F12" s="65">
        <f t="shared" si="3"/>
        <v>1.1814290337270775E-3</v>
      </c>
      <c r="G12" s="65">
        <f t="shared" si="4"/>
        <v>0.71276986906011841</v>
      </c>
      <c r="H12" s="65">
        <f t="shared" si="5"/>
        <v>506.06660703268409</v>
      </c>
    </row>
    <row r="13" spans="1:8" x14ac:dyDescent="0.3">
      <c r="A13" s="65">
        <f t="shared" si="6"/>
        <v>1972</v>
      </c>
      <c r="B13" s="65">
        <v>7</v>
      </c>
      <c r="C13" s="65">
        <f t="shared" si="0"/>
        <v>0.217</v>
      </c>
      <c r="D13" s="65">
        <f t="shared" si="1"/>
        <v>0.24872359800693902</v>
      </c>
      <c r="E13" s="65">
        <f t="shared" si="2"/>
        <v>0.23156762221243676</v>
      </c>
      <c r="F13" s="65">
        <f t="shared" si="3"/>
        <v>5.0842093153696648E-4</v>
      </c>
      <c r="G13" s="65">
        <f t="shared" si="4"/>
        <v>0.69779964115091264</v>
      </c>
      <c r="H13" s="65">
        <f t="shared" si="5"/>
        <v>495.43774521714795</v>
      </c>
    </row>
    <row r="14" spans="1:8" x14ac:dyDescent="0.3">
      <c r="A14" s="65">
        <f t="shared" si="6"/>
        <v>1973</v>
      </c>
      <c r="B14" s="65">
        <v>8</v>
      </c>
      <c r="C14" s="65">
        <f t="shared" si="0"/>
        <v>0.217</v>
      </c>
      <c r="D14" s="65">
        <f t="shared" si="1"/>
        <v>0.24728920984852329</v>
      </c>
      <c r="E14" s="65">
        <f t="shared" si="2"/>
        <v>0.21938914790817846</v>
      </c>
      <c r="F14" s="65">
        <f t="shared" si="3"/>
        <v>2.1879591261562907E-4</v>
      </c>
      <c r="G14" s="65">
        <f t="shared" si="4"/>
        <v>0.68389715366931736</v>
      </c>
      <c r="H14" s="65">
        <f t="shared" si="5"/>
        <v>485.56697910521535</v>
      </c>
    </row>
    <row r="15" spans="1:8" x14ac:dyDescent="0.3">
      <c r="A15" s="65">
        <f t="shared" si="6"/>
        <v>1974</v>
      </c>
      <c r="B15" s="65">
        <v>9</v>
      </c>
      <c r="C15" s="65">
        <f t="shared" si="0"/>
        <v>0.217</v>
      </c>
      <c r="D15" s="65">
        <f t="shared" si="1"/>
        <v>0.24586309380182308</v>
      </c>
      <c r="E15" s="65">
        <f t="shared" si="2"/>
        <v>0.2078511570832704</v>
      </c>
      <c r="F15" s="65">
        <f t="shared" si="3"/>
        <v>9.4157514783250735E-5</v>
      </c>
      <c r="G15" s="65">
        <f t="shared" si="4"/>
        <v>0.67080840839987677</v>
      </c>
      <c r="H15" s="65">
        <f t="shared" si="5"/>
        <v>476.27396996391252</v>
      </c>
    </row>
    <row r="16" spans="1:8" x14ac:dyDescent="0.3">
      <c r="A16" s="65">
        <f t="shared" si="6"/>
        <v>1975</v>
      </c>
      <c r="B16" s="65">
        <v>10</v>
      </c>
      <c r="C16" s="65">
        <f t="shared" si="0"/>
        <v>0.217</v>
      </c>
      <c r="D16" s="65">
        <f t="shared" si="1"/>
        <v>0.24444520216159782</v>
      </c>
      <c r="E16" s="65">
        <f t="shared" si="2"/>
        <v>0.19691996579035823</v>
      </c>
      <c r="F16" s="65">
        <f t="shared" si="3"/>
        <v>4.0520124366915575E-5</v>
      </c>
      <c r="G16" s="65">
        <f t="shared" si="4"/>
        <v>0.65840568807632294</v>
      </c>
      <c r="H16" s="65">
        <f t="shared" si="5"/>
        <v>467.4680385341893</v>
      </c>
    </row>
    <row r="17" spans="1:8" x14ac:dyDescent="0.3">
      <c r="A17" s="65">
        <f t="shared" si="6"/>
        <v>1976</v>
      </c>
      <c r="B17" s="65">
        <v>11</v>
      </c>
      <c r="C17" s="65">
        <f t="shared" si="0"/>
        <v>0.217</v>
      </c>
      <c r="D17" s="65">
        <f t="shared" si="1"/>
        <v>0.2430354874977228</v>
      </c>
      <c r="E17" s="65">
        <f t="shared" si="2"/>
        <v>0.18656366156932497</v>
      </c>
      <c r="F17" s="65">
        <f t="shared" si="3"/>
        <v>1.7437593616291694E-5</v>
      </c>
      <c r="G17" s="65">
        <f t="shared" si="4"/>
        <v>0.64661658666066402</v>
      </c>
      <c r="H17" s="65">
        <f t="shared" si="5"/>
        <v>459.09777652907144</v>
      </c>
    </row>
    <row r="18" spans="1:8" x14ac:dyDescent="0.3">
      <c r="A18" s="65">
        <f t="shared" si="6"/>
        <v>1977</v>
      </c>
      <c r="B18" s="65">
        <v>12</v>
      </c>
      <c r="C18" s="65">
        <f t="shared" si="0"/>
        <v>0.217</v>
      </c>
      <c r="D18" s="65">
        <f t="shared" si="1"/>
        <v>0.24163390265360277</v>
      </c>
      <c r="E18" s="65">
        <f t="shared" si="2"/>
        <v>0.1767520102822292</v>
      </c>
      <c r="F18" s="65">
        <f t="shared" si="3"/>
        <v>7.5041643103940656E-6</v>
      </c>
      <c r="G18" s="65">
        <f t="shared" si="4"/>
        <v>0.6353934171001423</v>
      </c>
      <c r="H18" s="65">
        <f t="shared" si="5"/>
        <v>451.12932614110105</v>
      </c>
    </row>
    <row r="19" spans="1:8" x14ac:dyDescent="0.3">
      <c r="A19" s="65">
        <f t="shared" si="6"/>
        <v>1978</v>
      </c>
      <c r="B19" s="65">
        <v>13</v>
      </c>
      <c r="C19" s="65">
        <f t="shared" si="0"/>
        <v>0.217</v>
      </c>
      <c r="D19" s="65">
        <f t="shared" si="1"/>
        <v>0.24024040074459438</v>
      </c>
      <c r="E19" s="65">
        <f t="shared" si="2"/>
        <v>0.16745636784792814</v>
      </c>
      <c r="F19" s="65">
        <f t="shared" si="3"/>
        <v>3.2293723111416074E-6</v>
      </c>
      <c r="G19" s="65">
        <f t="shared" si="4"/>
        <v>0.62469999796483366</v>
      </c>
      <c r="H19" s="65">
        <f t="shared" si="5"/>
        <v>443.53699855503191</v>
      </c>
    </row>
    <row r="20" spans="1:8" x14ac:dyDescent="0.3">
      <c r="A20" s="65">
        <f t="shared" si="6"/>
        <v>1979</v>
      </c>
      <c r="B20" s="65">
        <v>14</v>
      </c>
      <c r="C20" s="65">
        <f t="shared" si="0"/>
        <v>0.217</v>
      </c>
      <c r="D20" s="65">
        <f t="shared" si="1"/>
        <v>0.23885493515643783</v>
      </c>
      <c r="E20" s="65">
        <f t="shared" si="2"/>
        <v>0.15864959661870362</v>
      </c>
      <c r="F20" s="65">
        <f t="shared" si="3"/>
        <v>1.389741094757617E-6</v>
      </c>
      <c r="G20" s="65">
        <f t="shared" si="4"/>
        <v>0.61450592151623618</v>
      </c>
      <c r="H20" s="65">
        <f t="shared" si="5"/>
        <v>436.29920427652769</v>
      </c>
    </row>
    <row r="21" spans="1:8" x14ac:dyDescent="0.3">
      <c r="A21" s="65">
        <f t="shared" si="6"/>
        <v>1980</v>
      </c>
      <c r="B21" s="65">
        <v>15</v>
      </c>
      <c r="C21" s="65">
        <f t="shared" si="0"/>
        <v>0.217</v>
      </c>
      <c r="D21" s="65">
        <f t="shared" si="1"/>
        <v>0.23747745954369764</v>
      </c>
      <c r="E21" s="65">
        <f t="shared" si="2"/>
        <v>0.15030598615476176</v>
      </c>
      <c r="F21" s="65">
        <f t="shared" si="3"/>
        <v>5.9806678337913357E-7</v>
      </c>
      <c r="G21" s="65">
        <f t="shared" si="4"/>
        <v>0.60478404376524286</v>
      </c>
      <c r="H21" s="65">
        <f t="shared" si="5"/>
        <v>429.39667107332241</v>
      </c>
    </row>
    <row r="22" spans="1:8" x14ac:dyDescent="0.3">
      <c r="A22" s="65">
        <f t="shared" si="6"/>
        <v>1981</v>
      </c>
      <c r="B22" s="65">
        <v>16</v>
      </c>
      <c r="C22" s="65">
        <f t="shared" si="0"/>
        <v>0.217</v>
      </c>
      <c r="D22" s="65">
        <f t="shared" si="1"/>
        <v>0.2361079278282123</v>
      </c>
      <c r="E22" s="65">
        <f t="shared" si="2"/>
        <v>0.14240117816531539</v>
      </c>
      <c r="F22" s="65">
        <f t="shared" si="3"/>
        <v>2.5737446977046233E-7</v>
      </c>
      <c r="G22" s="65">
        <f t="shared" si="4"/>
        <v>0.59550936336799742</v>
      </c>
      <c r="H22" s="65">
        <f t="shared" si="5"/>
        <v>422.81164799127816</v>
      </c>
    </row>
    <row r="23" spans="1:8" x14ac:dyDescent="0.3">
      <c r="A23" s="65">
        <f t="shared" si="6"/>
        <v>1982</v>
      </c>
      <c r="B23" s="65">
        <v>17</v>
      </c>
      <c r="C23" s="65">
        <f t="shared" si="0"/>
        <v>0.217</v>
      </c>
      <c r="D23" s="65">
        <f t="shared" si="1"/>
        <v>0.23474629419755286</v>
      </c>
      <c r="E23" s="65">
        <f t="shared" si="2"/>
        <v>0.13491209539712321</v>
      </c>
      <c r="F23" s="65">
        <f t="shared" si="3"/>
        <v>1.1075956654097285E-7</v>
      </c>
      <c r="G23" s="65">
        <f t="shared" si="4"/>
        <v>0.58665850035424261</v>
      </c>
      <c r="H23" s="65">
        <f t="shared" si="5"/>
        <v>416.52753525151223</v>
      </c>
    </row>
    <row r="24" spans="1:8" x14ac:dyDescent="0.3">
      <c r="A24" s="65">
        <f t="shared" si="6"/>
        <v>1983</v>
      </c>
      <c r="B24" s="65">
        <v>18</v>
      </c>
      <c r="C24" s="65">
        <f t="shared" si="0"/>
        <v>0.217</v>
      </c>
      <c r="D24" s="65">
        <f t="shared" si="1"/>
        <v>0.2333925131034906</v>
      </c>
      <c r="E24" s="65">
        <f t="shared" si="2"/>
        <v>0.12781687426288268</v>
      </c>
      <c r="F24" s="65">
        <f t="shared" si="3"/>
        <v>4.7664718226656348E-8</v>
      </c>
      <c r="G24" s="65">
        <f t="shared" si="4"/>
        <v>0.57820943503109146</v>
      </c>
      <c r="H24" s="65">
        <f t="shared" si="5"/>
        <v>410.52869887207493</v>
      </c>
    </row>
    <row r="25" spans="1:8" x14ac:dyDescent="0.3">
      <c r="A25" s="65">
        <f t="shared" si="6"/>
        <v>1984</v>
      </c>
      <c r="B25" s="65">
        <v>19</v>
      </c>
      <c r="C25" s="65">
        <f t="shared" si="0"/>
        <v>0.217</v>
      </c>
      <c r="D25" s="65">
        <f t="shared" si="1"/>
        <v>0.23204653926047308</v>
      </c>
      <c r="E25" s="65">
        <f t="shared" si="2"/>
        <v>0.12109480101279285</v>
      </c>
      <c r="F25" s="65">
        <f t="shared" si="3"/>
        <v>2.0512226930629075E-8</v>
      </c>
      <c r="G25" s="65">
        <f t="shared" si="4"/>
        <v>0.57014136078549293</v>
      </c>
      <c r="H25" s="65">
        <f t="shared" si="5"/>
        <v>404.80036615770001</v>
      </c>
    </row>
    <row r="26" spans="1:8" x14ac:dyDescent="0.3">
      <c r="A26" s="65">
        <f t="shared" si="6"/>
        <v>1985</v>
      </c>
      <c r="B26" s="65">
        <v>20</v>
      </c>
      <c r="C26" s="65">
        <f t="shared" si="0"/>
        <v>0.217</v>
      </c>
      <c r="D26" s="65">
        <f t="shared" si="1"/>
        <v>0.23070832764410973</v>
      </c>
      <c r="E26" s="65">
        <f t="shared" si="2"/>
        <v>0.11472625126294632</v>
      </c>
      <c r="F26" s="65">
        <f t="shared" si="3"/>
        <v>8.827314401668307E-9</v>
      </c>
      <c r="G26" s="65">
        <f t="shared" si="4"/>
        <v>0.56243458773437049</v>
      </c>
      <c r="H26" s="65">
        <f t="shared" si="5"/>
        <v>399.32855729140306</v>
      </c>
    </row>
    <row r="27" spans="1:8" x14ac:dyDescent="0.3">
      <c r="A27" s="65">
        <f t="shared" si="6"/>
        <v>1986</v>
      </c>
      <c r="B27" s="65">
        <v>21</v>
      </c>
      <c r="C27" s="65">
        <f t="shared" si="0"/>
        <v>0.217</v>
      </c>
      <c r="D27" s="65">
        <f t="shared" si="1"/>
        <v>0.22937783348966534</v>
      </c>
      <c r="E27" s="65">
        <f t="shared" si="2"/>
        <v>0.10869263270401018</v>
      </c>
      <c r="F27" s="65">
        <f t="shared" si="3"/>
        <v>3.7987820537197376E-9</v>
      </c>
      <c r="G27" s="65">
        <f t="shared" si="4"/>
        <v>0.55507046999245757</v>
      </c>
      <c r="H27" s="65">
        <f t="shared" si="5"/>
        <v>394.10003369464488</v>
      </c>
    </row>
    <row r="28" spans="1:8" x14ac:dyDescent="0.3">
      <c r="A28" s="65">
        <f t="shared" si="6"/>
        <v>1987</v>
      </c>
      <c r="B28" s="65">
        <v>22</v>
      </c>
      <c r="C28" s="65">
        <f t="shared" si="0"/>
        <v>0.217</v>
      </c>
      <c r="D28" s="65">
        <f t="shared" si="1"/>
        <v>0.22805501229056285</v>
      </c>
      <c r="E28" s="65">
        <f t="shared" si="2"/>
        <v>0.10297633082293969</v>
      </c>
      <c r="F28" s="65">
        <f t="shared" si="3"/>
        <v>1.6347831781018107E-9</v>
      </c>
      <c r="G28" s="65">
        <f t="shared" si="4"/>
        <v>0.54803134474828574</v>
      </c>
      <c r="H28" s="65">
        <f t="shared" si="5"/>
        <v>389.1022547712829</v>
      </c>
    </row>
    <row r="29" spans="1:8" x14ac:dyDescent="0.3">
      <c r="A29" s="65">
        <f t="shared" si="6"/>
        <v>1988</v>
      </c>
      <c r="B29" s="65">
        <v>23</v>
      </c>
      <c r="C29" s="65">
        <f t="shared" si="0"/>
        <v>0.217</v>
      </c>
      <c r="D29" s="65">
        <f t="shared" si="1"/>
        <v>0.22673981979689439</v>
      </c>
      <c r="E29" s="65">
        <f t="shared" si="2"/>
        <v>9.7560657479265261E-2</v>
      </c>
      <c r="F29" s="65">
        <f t="shared" si="3"/>
        <v>7.0351918104586704E-10</v>
      </c>
      <c r="G29" s="65">
        <f t="shared" si="4"/>
        <v>0.54130047797967873</v>
      </c>
      <c r="H29" s="65">
        <f t="shared" si="5"/>
        <v>384.32333936557188</v>
      </c>
    </row>
    <row r="30" spans="1:8" x14ac:dyDescent="0.3">
      <c r="A30" s="65">
        <f t="shared" si="6"/>
        <v>1989</v>
      </c>
      <c r="B30" s="65">
        <v>24</v>
      </c>
      <c r="C30" s="65">
        <f t="shared" si="0"/>
        <v>0.217</v>
      </c>
      <c r="D30" s="65">
        <f t="shared" si="1"/>
        <v>0.22543221201394126</v>
      </c>
      <c r="E30" s="65">
        <f t="shared" si="2"/>
        <v>9.2429802185826193E-2</v>
      </c>
      <c r="F30" s="65">
        <f t="shared" si="3"/>
        <v>3.0275527955587118E-10</v>
      </c>
      <c r="G30" s="65">
        <f t="shared" si="4"/>
        <v>0.53486201450252269</v>
      </c>
      <c r="H30" s="65">
        <f t="shared" si="5"/>
        <v>379.75203029679113</v>
      </c>
    </row>
    <row r="31" spans="1:8" x14ac:dyDescent="0.3">
      <c r="A31" s="65">
        <f t="shared" si="6"/>
        <v>1990</v>
      </c>
      <c r="B31" s="65">
        <v>25</v>
      </c>
      <c r="C31" s="65">
        <f t="shared" si="0"/>
        <v>0.217</v>
      </c>
      <c r="D31" s="65">
        <f t="shared" si="1"/>
        <v>0.22413214520070207</v>
      </c>
      <c r="E31" s="65">
        <f t="shared" si="2"/>
        <v>8.7568785951721129E-2</v>
      </c>
      <c r="F31" s="65">
        <f t="shared" si="3"/>
        <v>1.3028892710883658E-10</v>
      </c>
      <c r="G31" s="65">
        <f t="shared" si="4"/>
        <v>0.52870093128271212</v>
      </c>
      <c r="H31" s="65">
        <f t="shared" si="5"/>
        <v>375.37766121072559</v>
      </c>
    </row>
    <row r="32" spans="1:8" x14ac:dyDescent="0.3">
      <c r="A32" s="65">
        <f t="shared" si="6"/>
        <v>1991</v>
      </c>
      <c r="B32" s="65">
        <v>26</v>
      </c>
      <c r="C32" s="65">
        <f t="shared" si="0"/>
        <v>0.217</v>
      </c>
      <c r="D32" s="65">
        <f t="shared" si="1"/>
        <v>0.22283957586842973</v>
      </c>
      <c r="E32" s="65">
        <f t="shared" si="2"/>
        <v>8.2963417552723712E-2</v>
      </c>
      <c r="F32" s="65">
        <f t="shared" si="3"/>
        <v>5.6069061956817664E-11</v>
      </c>
      <c r="G32" s="65">
        <f t="shared" si="4"/>
        <v>0.52280299347722248</v>
      </c>
      <c r="H32" s="65">
        <f t="shared" si="5"/>
        <v>371.19012536882798</v>
      </c>
    </row>
    <row r="33" spans="1:8" x14ac:dyDescent="0.3">
      <c r="A33" s="65">
        <f t="shared" si="6"/>
        <v>1992</v>
      </c>
      <c r="B33" s="65">
        <v>27</v>
      </c>
      <c r="C33" s="65">
        <f t="shared" si="0"/>
        <v>0.217</v>
      </c>
      <c r="D33" s="65">
        <f t="shared" si="1"/>
        <v>0.22155446077917654</v>
      </c>
      <c r="E33" s="65">
        <f t="shared" si="2"/>
        <v>7.8600252101500137E-2</v>
      </c>
      <c r="F33" s="65">
        <f t="shared" si="3"/>
        <v>2.4128986080999359E-11</v>
      </c>
      <c r="G33" s="65">
        <f t="shared" si="4"/>
        <v>0.51715471290480575</v>
      </c>
      <c r="H33" s="65">
        <f t="shared" si="5"/>
        <v>367.1798461624121</v>
      </c>
    </row>
    <row r="34" spans="1:8" x14ac:dyDescent="0.3">
      <c r="A34" s="65">
        <f t="shared" si="6"/>
        <v>1993</v>
      </c>
      <c r="B34" s="65">
        <v>28</v>
      </c>
      <c r="C34" s="65">
        <f t="shared" si="0"/>
        <v>0.217</v>
      </c>
      <c r="D34" s="65">
        <f t="shared" si="1"/>
        <v>0.22027675694434795</v>
      </c>
      <c r="E34" s="65">
        <f t="shared" si="2"/>
        <v>7.4466551796678618E-2</v>
      </c>
      <c r="F34" s="65">
        <f t="shared" si="3"/>
        <v>1.0383765109989782E-11</v>
      </c>
      <c r="G34" s="65">
        <f t="shared" si="4"/>
        <v>0.51174330875141039</v>
      </c>
      <c r="H34" s="65">
        <f t="shared" si="5"/>
        <v>363.33774921350135</v>
      </c>
    </row>
    <row r="35" spans="1:8" x14ac:dyDescent="0.3">
      <c r="A35" s="65">
        <f t="shared" si="6"/>
        <v>1994</v>
      </c>
      <c r="B35" s="65">
        <v>29</v>
      </c>
      <c r="C35" s="65">
        <f t="shared" si="0"/>
        <v>0.217</v>
      </c>
      <c r="D35" s="65">
        <f t="shared" si="1"/>
        <v>0.21900642162326442</v>
      </c>
      <c r="E35" s="65">
        <f t="shared" si="2"/>
        <v>7.0550248736181667E-2</v>
      </c>
      <c r="F35" s="65">
        <f t="shared" si="3"/>
        <v>4.4685913240402423E-12</v>
      </c>
      <c r="G35" s="65">
        <f t="shared" si="4"/>
        <v>0.50655667036391461</v>
      </c>
      <c r="H35" s="65">
        <f t="shared" si="5"/>
        <v>359.65523595837936</v>
      </c>
    </row>
    <row r="36" spans="1:8" x14ac:dyDescent="0.3">
      <c r="A36" s="65">
        <f t="shared" si="6"/>
        <v>1995</v>
      </c>
      <c r="B36" s="65">
        <v>30</v>
      </c>
      <c r="C36" s="65">
        <f t="shared" si="0"/>
        <v>0.217</v>
      </c>
      <c r="D36" s="65">
        <f t="shared" si="1"/>
        <v>0.21774341232173186</v>
      </c>
      <c r="E36" s="65">
        <f t="shared" si="2"/>
        <v>6.6839909686258664E-2</v>
      </c>
      <c r="F36" s="65">
        <f t="shared" si="3"/>
        <v>1.9230315988250726E-12</v>
      </c>
      <c r="G36" s="65">
        <f t="shared" si="4"/>
        <v>0.50158332200991351</v>
      </c>
      <c r="H36" s="65">
        <f t="shared" si="5"/>
        <v>356.12415862703858</v>
      </c>
    </row>
    <row r="37" spans="1:8" x14ac:dyDescent="0.3">
      <c r="A37" s="65">
        <f t="shared" si="6"/>
        <v>1996</v>
      </c>
      <c r="B37" s="65">
        <v>31</v>
      </c>
      <c r="C37" s="65">
        <f t="shared" si="0"/>
        <v>0.217</v>
      </c>
      <c r="D37" s="65">
        <f t="shared" si="1"/>
        <v>0.21648768679061997</v>
      </c>
      <c r="E37" s="65">
        <f t="shared" si="2"/>
        <v>6.3324702703365848E-2</v>
      </c>
      <c r="F37" s="65">
        <f t="shared" si="3"/>
        <v>8.2756516806199305E-13</v>
      </c>
      <c r="G37" s="65">
        <f t="shared" si="4"/>
        <v>0.49681238949481343</v>
      </c>
      <c r="H37" s="65">
        <f t="shared" si="5"/>
        <v>352.73679654131752</v>
      </c>
    </row>
    <row r="38" spans="1:8" x14ac:dyDescent="0.3">
      <c r="A38" s="65">
        <f t="shared" si="6"/>
        <v>1997</v>
      </c>
      <c r="B38" s="65">
        <v>32</v>
      </c>
      <c r="C38" s="65">
        <f t="shared" si="0"/>
        <v>0.217</v>
      </c>
      <c r="D38" s="65">
        <f t="shared" si="1"/>
        <v>0.21523920302444907</v>
      </c>
      <c r="E38" s="65">
        <f t="shared" si="2"/>
        <v>5.9994365511449391E-2</v>
      </c>
      <c r="F38" s="65">
        <f t="shared" si="3"/>
        <v>3.5613772951412164E-13</v>
      </c>
      <c r="G38" s="65">
        <f t="shared" si="4"/>
        <v>0.49223356853625461</v>
      </c>
      <c r="H38" s="65">
        <f t="shared" si="5"/>
        <v>349.48583366074075</v>
      </c>
    </row>
    <row r="39" spans="1:8" x14ac:dyDescent="0.3">
      <c r="A39" s="65">
        <f t="shared" si="6"/>
        <v>1998</v>
      </c>
      <c r="B39" s="65">
        <v>33</v>
      </c>
      <c r="C39" s="65">
        <f t="shared" si="0"/>
        <v>0.217</v>
      </c>
      <c r="D39" s="65">
        <f t="shared" si="1"/>
        <v>0.21399791925998496</v>
      </c>
      <c r="E39" s="65">
        <f t="shared" si="2"/>
        <v>5.6839175542312922E-2</v>
      </c>
      <c r="F39" s="65">
        <f t="shared" si="3"/>
        <v>1.5326174575531789E-13</v>
      </c>
      <c r="G39" s="65">
        <f t="shared" si="4"/>
        <v>0.48783709480245119</v>
      </c>
      <c r="H39" s="65">
        <f t="shared" si="5"/>
        <v>346.36433730974034</v>
      </c>
    </row>
    <row r="40" spans="1:8" x14ac:dyDescent="0.3">
      <c r="A40" s="65">
        <f t="shared" si="6"/>
        <v>1999</v>
      </c>
      <c r="B40" s="65">
        <v>34</v>
      </c>
      <c r="C40" s="65">
        <f t="shared" si="0"/>
        <v>0.217</v>
      </c>
      <c r="D40" s="65">
        <f t="shared" si="1"/>
        <v>0.21276379397484188</v>
      </c>
      <c r="E40" s="65">
        <f t="shared" si="2"/>
        <v>5.3849921551604951E-2</v>
      </c>
      <c r="F40" s="65">
        <f t="shared" si="3"/>
        <v>6.5955277313678449E-14</v>
      </c>
      <c r="G40" s="65">
        <f t="shared" si="4"/>
        <v>0.48361371552651278</v>
      </c>
      <c r="H40" s="65">
        <f t="shared" si="5"/>
        <v>343.36573802382406</v>
      </c>
    </row>
    <row r="41" spans="1:8" x14ac:dyDescent="0.3">
      <c r="A41" s="65">
        <f t="shared" si="6"/>
        <v>2000</v>
      </c>
      <c r="B41" s="65">
        <v>35</v>
      </c>
      <c r="C41" s="65">
        <f t="shared" si="0"/>
        <v>0.217</v>
      </c>
      <c r="D41" s="65">
        <f t="shared" si="1"/>
        <v>0.21153678588609348</v>
      </c>
      <c r="E41" s="65">
        <f t="shared" si="2"/>
        <v>5.1017876727562507E-2</v>
      </c>
      <c r="F41" s="65">
        <f t="shared" si="3"/>
        <v>2.8383459839150839E-14</v>
      </c>
      <c r="G41" s="65">
        <f t="shared" si="4"/>
        <v>0.47955466261368435</v>
      </c>
      <c r="H41" s="65">
        <f t="shared" si="5"/>
        <v>340.48381045571591</v>
      </c>
    </row>
    <row r="42" spans="1:8" x14ac:dyDescent="0.3">
      <c r="A42" s="65">
        <f t="shared" si="6"/>
        <v>2001</v>
      </c>
      <c r="B42" s="65">
        <v>36</v>
      </c>
      <c r="C42" s="65">
        <f t="shared" si="0"/>
        <v>0.217</v>
      </c>
      <c r="D42" s="65">
        <f t="shared" si="1"/>
        <v>0.21031685394889196</v>
      </c>
      <c r="E42" s="65">
        <f t="shared" si="2"/>
        <v>4.8334773214004617E-2</v>
      </c>
      <c r="F42" s="65">
        <f t="shared" si="3"/>
        <v>1.221465249261584E-14</v>
      </c>
      <c r="G42" s="65">
        <f t="shared" si="4"/>
        <v>0.47565162716290876</v>
      </c>
      <c r="H42" s="65">
        <f t="shared" si="5"/>
        <v>337.71265528566522</v>
      </c>
    </row>
    <row r="43" spans="1:8" x14ac:dyDescent="0.3">
      <c r="A43" s="65">
        <f t="shared" si="6"/>
        <v>2002</v>
      </c>
      <c r="B43" s="65">
        <v>37</v>
      </c>
      <c r="C43" s="65">
        <f t="shared" si="0"/>
        <v>0.217</v>
      </c>
      <c r="D43" s="65">
        <f t="shared" si="1"/>
        <v>0.20910395735509499</v>
      </c>
      <c r="E43" s="65">
        <f t="shared" si="2"/>
        <v>4.579277797319805E-2</v>
      </c>
      <c r="F43" s="65">
        <f t="shared" si="3"/>
        <v>5.2565027787616418E-15</v>
      </c>
      <c r="G43" s="65">
        <f t="shared" si="4"/>
        <v>0.47189673532829829</v>
      </c>
      <c r="H43" s="65">
        <f t="shared" si="5"/>
        <v>335.04668208309181</v>
      </c>
    </row>
    <row r="44" spans="1:8" x14ac:dyDescent="0.3">
      <c r="A44" s="65">
        <f t="shared" si="6"/>
        <v>2003</v>
      </c>
      <c r="B44" s="65">
        <v>38</v>
      </c>
      <c r="C44" s="65">
        <f t="shared" si="0"/>
        <v>0.217</v>
      </c>
      <c r="D44" s="65">
        <f t="shared" si="1"/>
        <v>0.20789805553190069</v>
      </c>
      <c r="E44" s="65">
        <f t="shared" si="2"/>
        <v>4.3384469918129859E-2</v>
      </c>
      <c r="F44" s="65">
        <f t="shared" si="3"/>
        <v>2.2621045895356171E-15</v>
      </c>
      <c r="G44" s="65">
        <f t="shared" si="4"/>
        <v>0.46828252545003285</v>
      </c>
      <c r="H44" s="65">
        <f t="shared" si="5"/>
        <v>332.48059306952331</v>
      </c>
    </row>
    <row r="45" spans="1:8" x14ac:dyDescent="0.3">
      <c r="A45" s="65">
        <f t="shared" si="6"/>
        <v>2004</v>
      </c>
      <c r="B45" s="65">
        <v>39</v>
      </c>
      <c r="C45" s="65">
        <f t="shared" si="0"/>
        <v>0.217</v>
      </c>
      <c r="D45" s="65">
        <f t="shared" si="1"/>
        <v>0.20669910814049036</v>
      </c>
      <c r="E45" s="65">
        <f t="shared" si="2"/>
        <v>4.1102818247426502E-2</v>
      </c>
      <c r="F45" s="65">
        <f t="shared" si="3"/>
        <v>9.7348320534962316E-16</v>
      </c>
      <c r="G45" s="65">
        <f t="shared" si="4"/>
        <v>0.4648019263879179</v>
      </c>
      <c r="H45" s="65">
        <f t="shared" si="5"/>
        <v>330.00936773542173</v>
      </c>
    </row>
    <row r="46" spans="1:8" x14ac:dyDescent="0.3">
      <c r="A46" s="65">
        <f t="shared" si="6"/>
        <v>2005</v>
      </c>
      <c r="B46" s="65">
        <v>40</v>
      </c>
      <c r="C46" s="65">
        <f t="shared" si="0"/>
        <v>0.217</v>
      </c>
      <c r="D46" s="65">
        <f t="shared" si="1"/>
        <v>0.20550707507467911</v>
      </c>
      <c r="E46" s="65">
        <f t="shared" si="2"/>
        <v>3.8941161919670682E-2</v>
      </c>
      <c r="F46" s="65">
        <f t="shared" si="3"/>
        <v>4.1893268573064898E-16</v>
      </c>
      <c r="G46" s="65">
        <f t="shared" si="4"/>
        <v>0.46144823699435022</v>
      </c>
      <c r="H46" s="65">
        <f t="shared" si="5"/>
        <v>327.62824826598865</v>
      </c>
    </row>
    <row r="47" spans="1:8" x14ac:dyDescent="0.3">
      <c r="A47" s="65">
        <f t="shared" si="6"/>
        <v>2006</v>
      </c>
      <c r="B47" s="65">
        <v>41</v>
      </c>
      <c r="C47" s="65">
        <f t="shared" si="0"/>
        <v>0.217</v>
      </c>
      <c r="D47" s="65">
        <f t="shared" si="1"/>
        <v>0.20432191645957437</v>
      </c>
      <c r="E47" s="65">
        <f t="shared" si="2"/>
        <v>3.6893190207193512E-2</v>
      </c>
      <c r="F47" s="65">
        <f t="shared" si="3"/>
        <v>1.8028518027741585E-16</v>
      </c>
      <c r="G47" s="65">
        <f t="shared" si="4"/>
        <v>0.45821510666676807</v>
      </c>
      <c r="H47" s="65">
        <f t="shared" si="5"/>
        <v>325.33272573340531</v>
      </c>
    </row>
    <row r="48" spans="1:8" x14ac:dyDescent="0.3">
      <c r="A48" s="65">
        <f t="shared" si="6"/>
        <v>2007</v>
      </c>
      <c r="B48" s="65">
        <v>42</v>
      </c>
      <c r="C48" s="65">
        <f t="shared" si="0"/>
        <v>0.217</v>
      </c>
      <c r="D48" s="65">
        <f t="shared" si="1"/>
        <v>0.20314359265024187</v>
      </c>
      <c r="E48" s="65">
        <f t="shared" si="2"/>
        <v>3.4952924272570594E-2</v>
      </c>
      <c r="F48" s="65">
        <f t="shared" si="3"/>
        <v>7.7584651030447027E-17</v>
      </c>
      <c r="G48" s="65">
        <f t="shared" si="4"/>
        <v>0.4550965169228125</v>
      </c>
      <c r="H48" s="65">
        <f t="shared" si="5"/>
        <v>323.11852701519689</v>
      </c>
    </row>
    <row r="49" spans="1:8" x14ac:dyDescent="0.3">
      <c r="A49" s="65">
        <f t="shared" si="6"/>
        <v>2008</v>
      </c>
      <c r="B49" s="65">
        <v>43</v>
      </c>
      <c r="C49" s="65">
        <f t="shared" si="0"/>
        <v>0.217</v>
      </c>
      <c r="D49" s="65">
        <f t="shared" si="1"/>
        <v>0.20197206423037958</v>
      </c>
      <c r="E49" s="65">
        <f t="shared" si="2"/>
        <v>3.3114699714036758E-2</v>
      </c>
      <c r="F49" s="65">
        <f t="shared" si="3"/>
        <v>3.3388091390838995E-17</v>
      </c>
      <c r="G49" s="65">
        <f t="shared" si="4"/>
        <v>0.45208676394441638</v>
      </c>
      <c r="H49" s="65">
        <f t="shared" si="5"/>
        <v>320.98160240053562</v>
      </c>
    </row>
    <row r="50" spans="1:8" x14ac:dyDescent="0.3">
      <c r="A50" s="65">
        <f t="shared" si="6"/>
        <v>2009</v>
      </c>
      <c r="B50" s="65">
        <v>44</v>
      </c>
      <c r="C50" s="65">
        <f t="shared" si="0"/>
        <v>0.217</v>
      </c>
      <c r="D50" s="65">
        <f t="shared" si="1"/>
        <v>0.20080729201099909</v>
      </c>
      <c r="E50" s="65">
        <f t="shared" si="2"/>
        <v>3.1373150028862484E-2</v>
      </c>
      <c r="F50" s="65">
        <f t="shared" si="3"/>
        <v>1.4368365803250839E-17</v>
      </c>
      <c r="G50" s="65">
        <f t="shared" si="4"/>
        <v>0.44918044203986157</v>
      </c>
      <c r="H50" s="65">
        <f t="shared" si="5"/>
        <v>318.91811384830174</v>
      </c>
    </row>
    <row r="51" spans="1:8" x14ac:dyDescent="0.3">
      <c r="A51" s="65">
        <f t="shared" si="6"/>
        <v>2010</v>
      </c>
      <c r="B51" s="65">
        <v>45</v>
      </c>
      <c r="C51" s="65">
        <f t="shared" si="0"/>
        <v>0.217</v>
      </c>
      <c r="D51" s="65">
        <f t="shared" si="1"/>
        <v>0.19964923702911488</v>
      </c>
      <c r="E51" s="65">
        <f t="shared" si="2"/>
        <v>2.9723190946415148E-2</v>
      </c>
      <c r="F51" s="65">
        <f t="shared" si="3"/>
        <v>6.1833404443319652E-18</v>
      </c>
      <c r="G51" s="65">
        <f t="shared" si="4"/>
        <v>0.44637242797553001</v>
      </c>
      <c r="H51" s="65">
        <f t="shared" si="5"/>
        <v>316.92442386262633</v>
      </c>
    </row>
    <row r="52" spans="1:8" x14ac:dyDescent="0.3">
      <c r="A52" s="65">
        <f t="shared" si="6"/>
        <v>2011</v>
      </c>
      <c r="B52" s="65">
        <v>46</v>
      </c>
      <c r="C52" s="65">
        <f t="shared" si="0"/>
        <v>0.217</v>
      </c>
      <c r="D52" s="65">
        <f t="shared" si="1"/>
        <v>0.19849786054644067</v>
      </c>
      <c r="E52" s="65">
        <f t="shared" si="2"/>
        <v>2.8160005585167201E-2</v>
      </c>
      <c r="F52" s="65">
        <f t="shared" si="3"/>
        <v>2.6609636456959536E-18</v>
      </c>
      <c r="G52" s="65">
        <f t="shared" si="4"/>
        <v>0.44365786613160785</v>
      </c>
      <c r="H52" s="65">
        <f t="shared" si="5"/>
        <v>314.99708495344157</v>
      </c>
    </row>
    <row r="53" spans="1:8" x14ac:dyDescent="0.3">
      <c r="A53" s="65">
        <f t="shared" si="6"/>
        <v>2012</v>
      </c>
      <c r="B53" s="65">
        <v>47</v>
      </c>
      <c r="C53" s="65">
        <f t="shared" si="0"/>
        <v>0.217</v>
      </c>
      <c r="D53" s="65">
        <f t="shared" si="1"/>
        <v>0.19735312404809391</v>
      </c>
      <c r="E53" s="65">
        <f t="shared" si="2"/>
        <v>2.6679030390318433E-2</v>
      </c>
      <c r="F53" s="65">
        <f t="shared" si="3"/>
        <v>1.1451298189809665E-18</v>
      </c>
      <c r="G53" s="65">
        <f t="shared" si="4"/>
        <v>0.44103215443841232</v>
      </c>
      <c r="H53" s="65">
        <f t="shared" si="5"/>
        <v>313.13282965127274</v>
      </c>
    </row>
    <row r="54" spans="1:8" x14ac:dyDescent="0.3">
      <c r="A54" s="65">
        <f t="shared" si="6"/>
        <v>2013</v>
      </c>
      <c r="B54" s="65">
        <v>48</v>
      </c>
      <c r="C54" s="65">
        <f t="shared" si="0"/>
        <v>0.217</v>
      </c>
      <c r="D54" s="65">
        <f t="shared" si="1"/>
        <v>0.19621498924130715</v>
      </c>
      <c r="E54" s="65">
        <f t="shared" si="2"/>
        <v>2.5275941810979172E-2</v>
      </c>
      <c r="F54" s="65">
        <f t="shared" si="3"/>
        <v>4.9279978117717043E-19</v>
      </c>
      <c r="G54" s="65">
        <f t="shared" si="4"/>
        <v>0.43849093105228637</v>
      </c>
      <c r="H54" s="65">
        <f t="shared" si="5"/>
        <v>311.32856104712334</v>
      </c>
    </row>
    <row r="55" spans="1:8" x14ac:dyDescent="0.3">
      <c r="A55" s="65">
        <f t="shared" si="6"/>
        <v>2014</v>
      </c>
      <c r="B55" s="65">
        <v>49</v>
      </c>
      <c r="C55" s="65">
        <f t="shared" si="0"/>
        <v>0.217</v>
      </c>
      <c r="D55" s="65">
        <f t="shared" si="1"/>
        <v>0.19508341805414722</v>
      </c>
      <c r="E55" s="65">
        <f t="shared" si="2"/>
        <v>2.3946643678019349E-2</v>
      </c>
      <c r="F55" s="65">
        <f t="shared" si="3"/>
        <v>2.120734438165072E-19</v>
      </c>
      <c r="G55" s="65">
        <f t="shared" si="4"/>
        <v>0.43603006173216657</v>
      </c>
      <c r="H55" s="65">
        <f t="shared" si="5"/>
        <v>309.58134382983826</v>
      </c>
    </row>
    <row r="56" spans="1:8" x14ac:dyDescent="0.3">
      <c r="A56" s="65">
        <f t="shared" si="6"/>
        <v>2015</v>
      </c>
      <c r="B56" s="65">
        <v>50</v>
      </c>
      <c r="C56" s="65">
        <f t="shared" si="0"/>
        <v>0.217</v>
      </c>
      <c r="D56" s="65">
        <f t="shared" si="1"/>
        <v>0.19395837263424168</v>
      </c>
      <c r="E56" s="65">
        <f t="shared" si="2"/>
        <v>2.2687255245734769E-2</v>
      </c>
      <c r="F56" s="65">
        <f t="shared" si="3"/>
        <v>9.1264540468665231E-20</v>
      </c>
      <c r="G56" s="65">
        <f t="shared" si="4"/>
        <v>0.43364562787997646</v>
      </c>
      <c r="H56" s="65">
        <f t="shared" si="5"/>
        <v>307.88839579478326</v>
      </c>
    </row>
    <row r="57" spans="1:8" x14ac:dyDescent="0.3">
      <c r="A57" s="65">
        <f t="shared" si="6"/>
        <v>2016</v>
      </c>
      <c r="B57" s="65">
        <v>51</v>
      </c>
      <c r="C57" s="65">
        <f t="shared" si="0"/>
        <v>0.217</v>
      </c>
      <c r="D57" s="65">
        <f t="shared" si="1"/>
        <v>0.19283981534751257</v>
      </c>
      <c r="E57" s="65">
        <f t="shared" si="2"/>
        <v>2.1494099862419312E-2</v>
      </c>
      <c r="F57" s="65">
        <f t="shared" si="3"/>
        <v>3.9275150141681107E-20</v>
      </c>
      <c r="G57" s="65">
        <f t="shared" si="4"/>
        <v>0.43133391520993186</v>
      </c>
      <c r="H57" s="65">
        <f t="shared" si="5"/>
        <v>306.24707979905162</v>
      </c>
    </row>
    <row r="58" spans="1:8" x14ac:dyDescent="0.3">
      <c r="A58" s="65">
        <f t="shared" si="6"/>
        <v>2017</v>
      </c>
      <c r="B58" s="65">
        <v>52</v>
      </c>
      <c r="C58" s="65">
        <f t="shared" si="0"/>
        <v>0.217</v>
      </c>
      <c r="D58" s="65">
        <f t="shared" si="1"/>
        <v>0.19172770877691755</v>
      </c>
      <c r="E58" s="65">
        <f t="shared" si="2"/>
        <v>2.0363694236768003E-2</v>
      </c>
      <c r="F58" s="65">
        <f t="shared" si="3"/>
        <v>1.6901826390954076E-20</v>
      </c>
      <c r="G58" s="65">
        <f t="shared" si="4"/>
        <v>0.42909140301368554</v>
      </c>
      <c r="H58" s="65">
        <f t="shared" si="5"/>
        <v>304.65489613971675</v>
      </c>
    </row>
    <row r="59" spans="1:8" x14ac:dyDescent="0.3">
      <c r="A59" s="65">
        <f t="shared" si="6"/>
        <v>2018</v>
      </c>
      <c r="B59" s="65">
        <v>53</v>
      </c>
      <c r="C59" s="65">
        <f t="shared" si="0"/>
        <v>0.217</v>
      </c>
      <c r="D59" s="65">
        <f t="shared" si="1"/>
        <v>0.19062201572119827</v>
      </c>
      <c r="E59" s="65">
        <f t="shared" si="2"/>
        <v>1.929273826877546E-2</v>
      </c>
      <c r="F59" s="65">
        <f t="shared" si="3"/>
        <v>7.2736000834985994E-21</v>
      </c>
      <c r="G59" s="65">
        <f t="shared" si="4"/>
        <v>0.42691475398997375</v>
      </c>
      <c r="H59" s="65">
        <f t="shared" si="5"/>
        <v>303.10947533288135</v>
      </c>
    </row>
    <row r="60" spans="1:8" x14ac:dyDescent="0.3">
      <c r="A60" s="65">
        <f t="shared" si="6"/>
        <v>2019</v>
      </c>
      <c r="B60" s="65">
        <v>54</v>
      </c>
      <c r="C60" s="65">
        <f t="shared" si="0"/>
        <v>0.217</v>
      </c>
      <c r="D60" s="65">
        <f t="shared" si="1"/>
        <v>0.18952269919363585</v>
      </c>
      <c r="E60" s="65">
        <f t="shared" si="2"/>
        <v>1.8278105415441944E-2</v>
      </c>
      <c r="F60" s="65">
        <f t="shared" si="3"/>
        <v>3.130150372564843E-21</v>
      </c>
      <c r="G60" s="65">
        <f t="shared" si="4"/>
        <v>0.42480080460907776</v>
      </c>
      <c r="H60" s="65">
        <f t="shared" si="5"/>
        <v>301.6085712724452</v>
      </c>
    </row>
    <row r="61" spans="1:8" x14ac:dyDescent="0.3">
      <c r="A61" s="65">
        <f t="shared" si="6"/>
        <v>2020</v>
      </c>
      <c r="B61" s="65">
        <v>55</v>
      </c>
      <c r="C61" s="65">
        <f t="shared" si="0"/>
        <v>0.217</v>
      </c>
      <c r="D61" s="65">
        <f t="shared" si="1"/>
        <v>0.18842972242081366</v>
      </c>
      <c r="E61" s="65">
        <f t="shared" si="2"/>
        <v>1.731683356316082E-2</v>
      </c>
      <c r="F61" s="65">
        <f t="shared" si="3"/>
        <v>1.3470415258457542E-21</v>
      </c>
      <c r="G61" s="65">
        <f t="shared" si="4"/>
        <v>0.42274655598397448</v>
      </c>
      <c r="H61" s="65">
        <f t="shared" si="5"/>
        <v>300.15005474862187</v>
      </c>
    </row>
    <row r="62" spans="1:8" x14ac:dyDescent="0.3">
      <c r="A62" s="65">
        <f t="shared" si="6"/>
        <v>2021</v>
      </c>
      <c r="B62" s="65">
        <v>56</v>
      </c>
      <c r="C62" s="65">
        <f t="shared" si="0"/>
        <v>0.217</v>
      </c>
      <c r="D62" s="65">
        <f t="shared" si="1"/>
        <v>0.18734304884138742</v>
      </c>
      <c r="E62" s="65">
        <f t="shared" si="2"/>
        <v>1.6406116380140296E-2</v>
      </c>
      <c r="F62" s="65">
        <f t="shared" si="3"/>
        <v>5.7969127881419958E-22</v>
      </c>
      <c r="G62" s="65">
        <f t="shared" si="4"/>
        <v>0.42074916522152767</v>
      </c>
      <c r="H62" s="65">
        <f t="shared" si="5"/>
        <v>298.73190730728464</v>
      </c>
    </row>
    <row r="63" spans="1:8" x14ac:dyDescent="0.3">
      <c r="A63" s="65">
        <f t="shared" si="6"/>
        <v>2022</v>
      </c>
      <c r="B63" s="65">
        <v>57</v>
      </c>
      <c r="C63" s="65">
        <f t="shared" si="0"/>
        <v>0.217</v>
      </c>
      <c r="D63" s="65">
        <f t="shared" si="1"/>
        <v>0.18626264210486182</v>
      </c>
      <c r="E63" s="65">
        <f t="shared" si="2"/>
        <v>1.5543295123613706E-2</v>
      </c>
      <c r="F63" s="65">
        <f t="shared" si="3"/>
        <v>2.4946668108264491E-22</v>
      </c>
      <c r="G63" s="65">
        <f t="shared" si="4"/>
        <v>0.41880593722847553</v>
      </c>
      <c r="H63" s="65">
        <f t="shared" si="5"/>
        <v>297.35221543221763</v>
      </c>
    </row>
    <row r="64" spans="1:8" x14ac:dyDescent="0.3">
      <c r="A64" s="65">
        <f t="shared" si="6"/>
        <v>2023</v>
      </c>
      <c r="B64" s="65">
        <v>58</v>
      </c>
      <c r="C64" s="65">
        <f t="shared" si="0"/>
        <v>0.217</v>
      </c>
      <c r="D64" s="65">
        <f t="shared" si="1"/>
        <v>0.18518846607037476</v>
      </c>
      <c r="E64" s="65">
        <f t="shared" si="2"/>
        <v>1.4725850877920423E-2</v>
      </c>
      <c r="F64" s="65">
        <f t="shared" si="3"/>
        <v>1.0735649688864369E-22</v>
      </c>
      <c r="G64" s="65">
        <f t="shared" si="4"/>
        <v>0.41691431694829517</v>
      </c>
      <c r="H64" s="65">
        <f t="shared" si="5"/>
        <v>296.00916503328955</v>
      </c>
    </row>
    <row r="65" spans="1:8" x14ac:dyDescent="0.3">
      <c r="A65" s="65">
        <f t="shared" si="6"/>
        <v>2024</v>
      </c>
      <c r="B65" s="65">
        <v>59</v>
      </c>
      <c r="C65" s="65">
        <f t="shared" si="0"/>
        <v>0.217</v>
      </c>
      <c r="D65" s="65">
        <f t="shared" si="1"/>
        <v>0.18412048480548848</v>
      </c>
      <c r="E65" s="65">
        <f t="shared" si="2"/>
        <v>1.3951397200797241E-2</v>
      </c>
      <c r="F65" s="65">
        <f t="shared" si="3"/>
        <v>4.6200227518091153E-23</v>
      </c>
      <c r="G65" s="65">
        <f t="shared" si="4"/>
        <v>0.4150718820062857</v>
      </c>
      <c r="H65" s="65">
        <f t="shared" si="5"/>
        <v>294.70103622446283</v>
      </c>
    </row>
    <row r="66" spans="1:8" x14ac:dyDescent="0.3">
      <c r="A66" s="65">
        <f t="shared" si="6"/>
        <v>2025</v>
      </c>
      <c r="B66" s="65">
        <v>60</v>
      </c>
      <c r="C66" s="65">
        <f t="shared" si="0"/>
        <v>0.217</v>
      </c>
      <c r="D66" s="65">
        <f t="shared" si="1"/>
        <v>0.18305866258498735</v>
      </c>
      <c r="E66" s="65">
        <f t="shared" si="2"/>
        <v>1.3217673156411881E-2</v>
      </c>
      <c r="F66" s="65">
        <f t="shared" si="3"/>
        <v>1.9881992097202768E-23</v>
      </c>
      <c r="G66" s="65">
        <f t="shared" si="4"/>
        <v>0.41327633574139921</v>
      </c>
      <c r="H66" s="65">
        <f t="shared" si="5"/>
        <v>293.42619837639342</v>
      </c>
    </row>
    <row r="67" spans="1:8" x14ac:dyDescent="0.3">
      <c r="A67" s="65">
        <f t="shared" si="6"/>
        <v>2026</v>
      </c>
      <c r="B67" s="65">
        <v>61</v>
      </c>
      <c r="C67" s="65">
        <f t="shared" si="0"/>
        <v>0.217</v>
      </c>
      <c r="D67" s="65">
        <f t="shared" si="1"/>
        <v>0.18200296388968301</v>
      </c>
      <c r="E67" s="65">
        <f t="shared" si="2"/>
        <v>1.2522536714799271E-2</v>
      </c>
      <c r="F67" s="65">
        <f t="shared" si="3"/>
        <v>8.5560966036032265E-24</v>
      </c>
      <c r="G67" s="65">
        <f t="shared" si="4"/>
        <v>0.41152550060448229</v>
      </c>
      <c r="H67" s="65">
        <f t="shared" si="5"/>
        <v>292.18310542918243</v>
      </c>
    </row>
    <row r="68" spans="1:8" x14ac:dyDescent="0.3">
      <c r="A68" s="65">
        <f t="shared" si="6"/>
        <v>2027</v>
      </c>
      <c r="B68" s="65">
        <v>62</v>
      </c>
      <c r="C68" s="65">
        <f t="shared" si="0"/>
        <v>0.217</v>
      </c>
      <c r="D68" s="65">
        <f t="shared" si="1"/>
        <v>0.18095335340522611</v>
      </c>
      <c r="E68" s="65">
        <f t="shared" si="2"/>
        <v>1.1863958498430973E-2</v>
      </c>
      <c r="F68" s="65">
        <f t="shared" si="3"/>
        <v>3.6820650934918007E-24</v>
      </c>
      <c r="G68" s="65">
        <f t="shared" si="4"/>
        <v>0.40981731190365706</v>
      </c>
      <c r="H68" s="65">
        <f t="shared" si="5"/>
        <v>290.97029145159649</v>
      </c>
    </row>
    <row r="69" spans="1:8" x14ac:dyDescent="0.3">
      <c r="A69" s="65">
        <f t="shared" si="6"/>
        <v>2028</v>
      </c>
      <c r="B69" s="65">
        <v>63</v>
      </c>
      <c r="C69" s="65">
        <f t="shared" si="0"/>
        <v>0.217</v>
      </c>
      <c r="D69" s="65">
        <f t="shared" si="1"/>
        <v>0.17990979602092505</v>
      </c>
      <c r="E69" s="65">
        <f t="shared" si="2"/>
        <v>1.1240015857661531E-2</v>
      </c>
      <c r="F69" s="65">
        <f t="shared" si="3"/>
        <v>1.5845547310675845E-24</v>
      </c>
      <c r="G69" s="65">
        <f t="shared" si="4"/>
        <v>0.40814981187858657</v>
      </c>
      <c r="H69" s="65">
        <f t="shared" si="5"/>
        <v>289.78636643379645</v>
      </c>
    </row>
    <row r="70" spans="1:8" x14ac:dyDescent="0.3">
      <c r="A70" s="65">
        <f t="shared" si="6"/>
        <v>2029</v>
      </c>
      <c r="B70" s="65">
        <v>64</v>
      </c>
      <c r="C70" s="65">
        <f t="shared" si="0"/>
        <v>0.217</v>
      </c>
      <c r="D70" s="65">
        <f t="shared" si="1"/>
        <v>0.17887225682857144</v>
      </c>
      <c r="E70" s="65">
        <f t="shared" si="2"/>
        <v>1.0648887257755585E-2</v>
      </c>
      <c r="F70" s="65">
        <f t="shared" si="3"/>
        <v>6.8190366872835295E-25</v>
      </c>
      <c r="G70" s="65">
        <f t="shared" si="4"/>
        <v>0.406521144086327</v>
      </c>
      <c r="H70" s="65">
        <f t="shared" si="5"/>
        <v>288.6300123012922</v>
      </c>
    </row>
    <row r="71" spans="1:8" x14ac:dyDescent="0.3">
      <c r="A71" s="65">
        <f t="shared" si="6"/>
        <v>2030</v>
      </c>
      <c r="B71" s="65">
        <v>65</v>
      </c>
      <c r="C71" s="65">
        <f t="shared" ref="C71:C134" si="7">$C$3</f>
        <v>0.217</v>
      </c>
      <c r="D71" s="65">
        <f t="shared" ref="D71:D134" si="8">$D$3*EXP(-B71/$D$2)</f>
        <v>0.17784070112127243</v>
      </c>
      <c r="E71" s="65">
        <f t="shared" ref="E71:E134" si="9">$E$3*EXP(-$B71/$E$2)</f>
        <v>1.008884696110934E-2</v>
      </c>
      <c r="F71" s="65">
        <f t="shared" ref="F71:F134" si="10">$F$3*EXP(-$B71/$F$2)</f>
        <v>2.9345317287456812E-25</v>
      </c>
      <c r="G71" s="65">
        <f t="shared" ref="G71:G134" si="11">SUM(C71:F71)</f>
        <v>0.4049295480823818</v>
      </c>
      <c r="H71" s="65">
        <f t="shared" ref="H71:H134" si="12">G71*$H$4</f>
        <v>287.49997913849108</v>
      </c>
    </row>
    <row r="72" spans="1:8" x14ac:dyDescent="0.3">
      <c r="A72" s="65">
        <f t="shared" ref="A72:A135" si="13">A71+1</f>
        <v>2031</v>
      </c>
      <c r="B72" s="65">
        <v>66</v>
      </c>
      <c r="C72" s="65">
        <f t="shared" si="7"/>
        <v>0.217</v>
      </c>
      <c r="D72" s="65">
        <f t="shared" si="8"/>
        <v>0.17681509439228973</v>
      </c>
      <c r="E72" s="65">
        <f t="shared" si="9"/>
        <v>9.5582599891416084E-3</v>
      </c>
      <c r="F72" s="65">
        <f t="shared" si="10"/>
        <v>1.262858210320844E-25</v>
      </c>
      <c r="G72" s="65">
        <f t="shared" si="11"/>
        <v>0.40337335438143135</v>
      </c>
      <c r="H72" s="65">
        <f t="shared" si="12"/>
        <v>286.39508161081625</v>
      </c>
    </row>
    <row r="73" spans="1:8" x14ac:dyDescent="0.3">
      <c r="A73" s="65">
        <f t="shared" si="13"/>
        <v>2032</v>
      </c>
      <c r="B73" s="65">
        <v>67</v>
      </c>
      <c r="C73" s="65">
        <f t="shared" si="7"/>
        <v>0.217</v>
      </c>
      <c r="D73" s="65">
        <f t="shared" si="8"/>
        <v>0.17579540233388524</v>
      </c>
      <c r="E73" s="65">
        <f t="shared" si="9"/>
        <v>9.0555773491463112E-3</v>
      </c>
      <c r="F73" s="65">
        <f t="shared" si="10"/>
        <v>5.4346349155217399E-26</v>
      </c>
      <c r="G73" s="65">
        <f t="shared" si="11"/>
        <v>0.40185097968303152</v>
      </c>
      <c r="H73" s="65">
        <f t="shared" si="12"/>
        <v>285.31419557495235</v>
      </c>
    </row>
    <row r="74" spans="1:8" x14ac:dyDescent="0.3">
      <c r="A74" s="65">
        <f t="shared" si="13"/>
        <v>2033</v>
      </c>
      <c r="B74" s="65">
        <v>68</v>
      </c>
      <c r="C74" s="65">
        <f t="shared" si="7"/>
        <v>0.217</v>
      </c>
      <c r="D74" s="65">
        <f t="shared" si="8"/>
        <v>0.17478159083617356</v>
      </c>
      <c r="E74" s="65">
        <f t="shared" si="9"/>
        <v>8.5793315121716184E-3</v>
      </c>
      <c r="F74" s="65">
        <f t="shared" si="10"/>
        <v>2.3387626911420579E-26</v>
      </c>
      <c r="G74" s="65">
        <f t="shared" si="11"/>
        <v>0.40036092234834519</v>
      </c>
      <c r="H74" s="65">
        <f t="shared" si="12"/>
        <v>284.25625486732508</v>
      </c>
    </row>
    <row r="75" spans="1:8" x14ac:dyDescent="0.3">
      <c r="A75" s="65">
        <f t="shared" si="13"/>
        <v>2034</v>
      </c>
      <c r="B75" s="65">
        <v>69</v>
      </c>
      <c r="C75" s="65">
        <f t="shared" si="7"/>
        <v>0.217</v>
      </c>
      <c r="D75" s="65">
        <f t="shared" si="8"/>
        <v>0.17377362598598078</v>
      </c>
      <c r="E75" s="65">
        <f t="shared" si="9"/>
        <v>8.1281321287239427E-3</v>
      </c>
      <c r="F75" s="65">
        <f t="shared" si="10"/>
        <v>1.0064725617273381E-26</v>
      </c>
      <c r="G75" s="65">
        <f t="shared" si="11"/>
        <v>0.39890175811470469</v>
      </c>
      <c r="H75" s="65">
        <f t="shared" si="12"/>
        <v>283.2202482614403</v>
      </c>
    </row>
    <row r="76" spans="1:8" x14ac:dyDescent="0.3">
      <c r="A76" s="65">
        <f t="shared" si="13"/>
        <v>2035</v>
      </c>
      <c r="B76" s="65">
        <v>70</v>
      </c>
      <c r="C76" s="65">
        <f t="shared" si="7"/>
        <v>0.217</v>
      </c>
      <c r="D76" s="65">
        <f t="shared" si="8"/>
        <v>0.17277147406571025</v>
      </c>
      <c r="E76" s="65">
        <f t="shared" si="9"/>
        <v>7.7006619697892438E-3</v>
      </c>
      <c r="F76" s="65">
        <f t="shared" si="10"/>
        <v>4.3312945830144553E-27</v>
      </c>
      <c r="G76" s="65">
        <f t="shared" si="11"/>
        <v>0.39747213603549947</v>
      </c>
      <c r="H76" s="65">
        <f t="shared" si="12"/>
        <v>282.2052165852046</v>
      </c>
    </row>
    <row r="77" spans="1:8" x14ac:dyDescent="0.3">
      <c r="A77" s="65">
        <f t="shared" si="13"/>
        <v>2036</v>
      </c>
      <c r="B77" s="65">
        <v>71</v>
      </c>
      <c r="C77" s="65">
        <f t="shared" si="7"/>
        <v>0.217</v>
      </c>
      <c r="D77" s="65">
        <f t="shared" si="8"/>
        <v>0.17177510155221448</v>
      </c>
      <c r="E77" s="65">
        <f t="shared" si="9"/>
        <v>7.2956730813218268E-3</v>
      </c>
      <c r="F77" s="65">
        <f t="shared" si="10"/>
        <v>1.8639467659857218E-27</v>
      </c>
      <c r="G77" s="65">
        <f t="shared" si="11"/>
        <v>0.39607077463353635</v>
      </c>
      <c r="H77" s="65">
        <f t="shared" si="12"/>
        <v>281.21024998981079</v>
      </c>
    </row>
    <row r="78" spans="1:8" x14ac:dyDescent="0.3">
      <c r="A78" s="65">
        <f t="shared" si="13"/>
        <v>2037</v>
      </c>
      <c r="B78" s="65">
        <v>72</v>
      </c>
      <c r="C78" s="65">
        <f t="shared" si="7"/>
        <v>0.217</v>
      </c>
      <c r="D78" s="65">
        <f t="shared" si="8"/>
        <v>0.17078447511567396</v>
      </c>
      <c r="E78" s="65">
        <f t="shared" si="9"/>
        <v>6.9119831409741352E-3</v>
      </c>
      <c r="F78" s="65">
        <f t="shared" si="10"/>
        <v>8.0213836298584083E-28</v>
      </c>
      <c r="G78" s="65">
        <f t="shared" si="11"/>
        <v>0.39469645825664806</v>
      </c>
      <c r="H78" s="65">
        <f t="shared" si="12"/>
        <v>280.23448536222014</v>
      </c>
    </row>
    <row r="79" spans="1:8" x14ac:dyDescent="0.3">
      <c r="A79" s="65">
        <f t="shared" si="13"/>
        <v>2038</v>
      </c>
      <c r="B79" s="65">
        <v>73</v>
      </c>
      <c r="C79" s="65">
        <f t="shared" si="7"/>
        <v>0.217</v>
      </c>
      <c r="D79" s="65">
        <f t="shared" si="8"/>
        <v>0.16979956161848203</v>
      </c>
      <c r="E79" s="65">
        <f t="shared" si="9"/>
        <v>6.5484720064313403E-3</v>
      </c>
      <c r="F79" s="65">
        <f t="shared" si="10"/>
        <v>3.4519545574754292E-28</v>
      </c>
      <c r="G79" s="65">
        <f t="shared" si="11"/>
        <v>0.39334803362491338</v>
      </c>
      <c r="H79" s="65">
        <f t="shared" si="12"/>
        <v>279.27710387368847</v>
      </c>
    </row>
    <row r="80" spans="1:8" x14ac:dyDescent="0.3">
      <c r="A80" s="65">
        <f t="shared" si="13"/>
        <v>2039</v>
      </c>
      <c r="B80" s="65">
        <v>74</v>
      </c>
      <c r="C80" s="65">
        <f t="shared" si="7"/>
        <v>0.217</v>
      </c>
      <c r="D80" s="65">
        <f t="shared" si="8"/>
        <v>0.16882032811413664</v>
      </c>
      <c r="E80" s="65">
        <f t="shared" si="9"/>
        <v>6.204078445274E-3</v>
      </c>
      <c r="F80" s="65">
        <f t="shared" si="10"/>
        <v>1.4855280356520894E-28</v>
      </c>
      <c r="G80" s="65">
        <f t="shared" si="11"/>
        <v>0.39202440655941062</v>
      </c>
      <c r="H80" s="65">
        <f t="shared" si="12"/>
        <v>278.33732865718156</v>
      </c>
    </row>
    <row r="81" spans="1:8" x14ac:dyDescent="0.3">
      <c r="A81" s="65">
        <f t="shared" si="13"/>
        <v>2040</v>
      </c>
      <c r="B81" s="65">
        <v>75</v>
      </c>
      <c r="C81" s="65">
        <f t="shared" si="7"/>
        <v>0.217</v>
      </c>
      <c r="D81" s="65">
        <f t="shared" si="8"/>
        <v>0.16784674184613796</v>
      </c>
      <c r="E81" s="65">
        <f t="shared" si="9"/>
        <v>5.8777970368219237E-3</v>
      </c>
      <c r="F81" s="65">
        <f t="shared" si="10"/>
        <v>6.3928812154534819E-29</v>
      </c>
      <c r="G81" s="65">
        <f t="shared" si="11"/>
        <v>0.39072453888295988</v>
      </c>
      <c r="H81" s="65">
        <f t="shared" si="12"/>
        <v>277.4144226069015</v>
      </c>
    </row>
    <row r="82" spans="1:8" x14ac:dyDescent="0.3">
      <c r="A82" s="65">
        <f t="shared" si="13"/>
        <v>2041</v>
      </c>
      <c r="B82" s="65">
        <v>76</v>
      </c>
      <c r="C82" s="65">
        <f t="shared" si="7"/>
        <v>0.217</v>
      </c>
      <c r="D82" s="65">
        <f t="shared" si="8"/>
        <v>0.1668787702468929</v>
      </c>
      <c r="E82" s="65">
        <f t="shared" si="9"/>
        <v>5.5686752369145404E-3</v>
      </c>
      <c r="F82" s="65">
        <f t="shared" si="10"/>
        <v>2.7511382655903774E-29</v>
      </c>
      <c r="G82" s="65">
        <f t="shared" si="11"/>
        <v>0.38944744548380744</v>
      </c>
      <c r="H82" s="65">
        <f t="shared" si="12"/>
        <v>276.5076862935033</v>
      </c>
    </row>
    <row r="83" spans="1:8" x14ac:dyDescent="0.3">
      <c r="A83" s="65">
        <f t="shared" si="13"/>
        <v>2042</v>
      </c>
      <c r="B83" s="65">
        <v>77</v>
      </c>
      <c r="C83" s="65">
        <f t="shared" si="7"/>
        <v>0.217</v>
      </c>
      <c r="D83" s="65">
        <f t="shared" si="8"/>
        <v>0.1659163809366255</v>
      </c>
      <c r="E83" s="65">
        <f t="shared" si="9"/>
        <v>5.2758105970586808E-3</v>
      </c>
      <c r="F83" s="65">
        <f t="shared" si="10"/>
        <v>1.1839359283103366E-29</v>
      </c>
      <c r="G83" s="65">
        <f t="shared" si="11"/>
        <v>0.38819219153368417</v>
      </c>
      <c r="H83" s="65">
        <f t="shared" si="12"/>
        <v>275.61645598891579</v>
      </c>
    </row>
    <row r="84" spans="1:8" x14ac:dyDescent="0.3">
      <c r="A84" s="65">
        <f t="shared" si="13"/>
        <v>2043</v>
      </c>
      <c r="B84" s="65">
        <v>78</v>
      </c>
      <c r="C84" s="65">
        <f t="shared" si="7"/>
        <v>0.217</v>
      </c>
      <c r="D84" s="65">
        <f t="shared" si="8"/>
        <v>0.16495954172229391</v>
      </c>
      <c r="E84" s="65">
        <f t="shared" si="9"/>
        <v>4.998348129825375E-3</v>
      </c>
      <c r="F84" s="65">
        <f t="shared" si="10"/>
        <v>5.0949975865471864E-30</v>
      </c>
      <c r="G84" s="65">
        <f t="shared" si="11"/>
        <v>0.38695788985211926</v>
      </c>
      <c r="H84" s="65">
        <f t="shared" si="12"/>
        <v>274.7401017950047</v>
      </c>
    </row>
    <row r="85" spans="1:8" x14ac:dyDescent="0.3">
      <c r="A85" s="65">
        <f t="shared" si="13"/>
        <v>2044</v>
      </c>
      <c r="B85" s="65">
        <v>79</v>
      </c>
      <c r="C85" s="65">
        <f t="shared" si="7"/>
        <v>0.217</v>
      </c>
      <c r="D85" s="65">
        <f t="shared" si="8"/>
        <v>0.16400822059651338</v>
      </c>
      <c r="E85" s="65">
        <f t="shared" si="9"/>
        <v>4.7354778128042311E-3</v>
      </c>
      <c r="F85" s="65">
        <f t="shared" si="10"/>
        <v>2.1926017942515892E-30</v>
      </c>
      <c r="G85" s="65">
        <f t="shared" si="11"/>
        <v>0.38574369840931766</v>
      </c>
      <c r="H85" s="65">
        <f t="shared" si="12"/>
        <v>273.87802587061555</v>
      </c>
    </row>
    <row r="86" spans="1:8" x14ac:dyDescent="0.3">
      <c r="A86" s="65">
        <f t="shared" si="13"/>
        <v>2045</v>
      </c>
      <c r="B86" s="65">
        <v>80</v>
      </c>
      <c r="C86" s="65">
        <f t="shared" si="7"/>
        <v>0.217</v>
      </c>
      <c r="D86" s="65">
        <f t="shared" si="8"/>
        <v>0.16306238573648568</v>
      </c>
      <c r="E86" s="65">
        <f t="shared" si="9"/>
        <v>4.4864322238284318E-3</v>
      </c>
      <c r="F86" s="65">
        <f t="shared" si="10"/>
        <v>9.4357309233061664E-31</v>
      </c>
      <c r="G86" s="65">
        <f t="shared" si="11"/>
        <v>0.38454881796031409</v>
      </c>
      <c r="H86" s="65">
        <f t="shared" si="12"/>
        <v>273.02966075182303</v>
      </c>
    </row>
    <row r="87" spans="1:8" x14ac:dyDescent="0.3">
      <c r="A87" s="65">
        <f t="shared" si="13"/>
        <v>2046</v>
      </c>
      <c r="B87" s="65">
        <v>81</v>
      </c>
      <c r="C87" s="65">
        <f t="shared" si="7"/>
        <v>0.217</v>
      </c>
      <c r="D87" s="65">
        <f t="shared" si="8"/>
        <v>0.1621220055029346</v>
      </c>
      <c r="E87" s="65">
        <f t="shared" si="9"/>
        <v>4.2504843005666607E-3</v>
      </c>
      <c r="F87" s="65">
        <f t="shared" si="10"/>
        <v>4.0606104715619384E-31</v>
      </c>
      <c r="G87" s="65">
        <f t="shared" si="11"/>
        <v>0.3833724898035013</v>
      </c>
      <c r="H87" s="65">
        <f t="shared" si="12"/>
        <v>272.19446776048591</v>
      </c>
    </row>
    <row r="88" spans="1:8" x14ac:dyDescent="0.3">
      <c r="A88" s="65">
        <f t="shared" si="13"/>
        <v>2047</v>
      </c>
      <c r="B88" s="65">
        <v>82</v>
      </c>
      <c r="C88" s="65">
        <f t="shared" si="7"/>
        <v>0.217</v>
      </c>
      <c r="D88" s="65">
        <f t="shared" si="8"/>
        <v>0.16118704843904744</v>
      </c>
      <c r="E88" s="65">
        <f t="shared" si="9"/>
        <v>4.0269452179412992E-3</v>
      </c>
      <c r="F88" s="65">
        <f t="shared" si="10"/>
        <v>1.7474594746053942E-31</v>
      </c>
      <c r="G88" s="65">
        <f t="shared" si="11"/>
        <v>0.38221399365698872</v>
      </c>
      <c r="H88" s="65">
        <f t="shared" si="12"/>
        <v>271.37193549646202</v>
      </c>
    </row>
    <row r="89" spans="1:8" x14ac:dyDescent="0.3">
      <c r="A89" s="65">
        <f t="shared" si="13"/>
        <v>2048</v>
      </c>
      <c r="B89" s="65">
        <v>83</v>
      </c>
      <c r="C89" s="65">
        <f t="shared" si="7"/>
        <v>0.217</v>
      </c>
      <c r="D89" s="65">
        <f t="shared" si="8"/>
        <v>0.16025748326942288</v>
      </c>
      <c r="E89" s="65">
        <f t="shared" si="9"/>
        <v>3.8151623771762659E-3</v>
      </c>
      <c r="F89" s="65">
        <f t="shared" si="10"/>
        <v>7.5200875256906143E-32</v>
      </c>
      <c r="G89" s="65">
        <f t="shared" si="11"/>
        <v>0.38107264564659915</v>
      </c>
      <c r="H89" s="65">
        <f t="shared" si="12"/>
        <v>270.56157840908537</v>
      </c>
    </row>
    <row r="90" spans="1:8" x14ac:dyDescent="0.3">
      <c r="A90" s="65">
        <f t="shared" si="13"/>
        <v>2049</v>
      </c>
      <c r="B90" s="65">
        <v>84</v>
      </c>
      <c r="C90" s="65">
        <f t="shared" si="7"/>
        <v>0.217</v>
      </c>
      <c r="D90" s="65">
        <f t="shared" si="8"/>
        <v>0.15933327889902471</v>
      </c>
      <c r="E90" s="65">
        <f t="shared" si="9"/>
        <v>3.6145175006037119E-3</v>
      </c>
      <c r="F90" s="65">
        <f t="shared" si="10"/>
        <v>3.2362247717829274E-32</v>
      </c>
      <c r="G90" s="65">
        <f t="shared" si="11"/>
        <v>0.37994779639962839</v>
      </c>
      <c r="H90" s="65">
        <f t="shared" si="12"/>
        <v>269.76293544373618</v>
      </c>
    </row>
    <row r="91" spans="1:8" x14ac:dyDescent="0.3">
      <c r="A91" s="65">
        <f t="shared" si="13"/>
        <v>2050</v>
      </c>
      <c r="B91" s="65">
        <v>85</v>
      </c>
      <c r="C91" s="65">
        <f t="shared" si="7"/>
        <v>0.217</v>
      </c>
      <c r="D91" s="65">
        <f t="shared" si="8"/>
        <v>0.15841440441214175</v>
      </c>
      <c r="E91" s="65">
        <f t="shared" si="9"/>
        <v>3.4244248266675796E-3</v>
      </c>
      <c r="F91" s="65">
        <f t="shared" si="10"/>
        <v>1.3926900102854391E-32</v>
      </c>
      <c r="G91" s="65">
        <f t="shared" si="11"/>
        <v>0.37883882923880935</v>
      </c>
      <c r="H91" s="65">
        <f t="shared" si="12"/>
        <v>268.97556875955462</v>
      </c>
    </row>
    <row r="92" spans="1:8" x14ac:dyDescent="0.3">
      <c r="A92" s="65">
        <f t="shared" si="13"/>
        <v>2051</v>
      </c>
      <c r="B92" s="65">
        <v>86</v>
      </c>
      <c r="C92" s="65">
        <f t="shared" si="7"/>
        <v>0.217</v>
      </c>
      <c r="D92" s="65">
        <f t="shared" si="8"/>
        <v>0.15750082907135357</v>
      </c>
      <c r="E92" s="65">
        <f t="shared" si="9"/>
        <v>3.2443293998545156E-3</v>
      </c>
      <c r="F92" s="65">
        <f t="shared" si="10"/>
        <v>5.9933583157151457E-33</v>
      </c>
      <c r="G92" s="65">
        <f t="shared" si="11"/>
        <v>0.3777451584712081</v>
      </c>
      <c r="H92" s="65">
        <f t="shared" si="12"/>
        <v>268.19906251455774</v>
      </c>
    </row>
    <row r="93" spans="1:8" x14ac:dyDescent="0.3">
      <c r="A93" s="65">
        <f t="shared" si="13"/>
        <v>2052</v>
      </c>
      <c r="B93" s="65">
        <v>87</v>
      </c>
      <c r="C93" s="65">
        <f t="shared" si="7"/>
        <v>0.217</v>
      </c>
      <c r="D93" s="65">
        <f t="shared" si="8"/>
        <v>0.15659252231650231</v>
      </c>
      <c r="E93" s="65">
        <f t="shared" si="9"/>
        <v>3.0737054505597769E-3</v>
      </c>
      <c r="F93" s="65">
        <f t="shared" si="10"/>
        <v>2.5792059708384314E-33</v>
      </c>
      <c r="G93" s="65">
        <f t="shared" si="11"/>
        <v>0.3766662277670621</v>
      </c>
      <c r="H93" s="65">
        <f t="shared" si="12"/>
        <v>267.43302171461409</v>
      </c>
    </row>
    <row r="94" spans="1:8" x14ac:dyDescent="0.3">
      <c r="A94" s="65">
        <f t="shared" si="13"/>
        <v>2053</v>
      </c>
      <c r="B94" s="65">
        <v>88</v>
      </c>
      <c r="C94" s="65">
        <f t="shared" si="7"/>
        <v>0.217</v>
      </c>
      <c r="D94" s="65">
        <f t="shared" si="8"/>
        <v>0.15568945376367052</v>
      </c>
      <c r="E94" s="65">
        <f t="shared" si="9"/>
        <v>2.9120548601583242E-3</v>
      </c>
      <c r="F94" s="65">
        <f t="shared" si="10"/>
        <v>1.1099458916990759E-33</v>
      </c>
      <c r="G94" s="65">
        <f t="shared" si="11"/>
        <v>0.37560150862382885</v>
      </c>
      <c r="H94" s="65">
        <f t="shared" si="12"/>
        <v>266.67707112291851</v>
      </c>
    </row>
    <row r="95" spans="1:8" x14ac:dyDescent="0.3">
      <c r="A95" s="65">
        <f t="shared" si="13"/>
        <v>2054</v>
      </c>
      <c r="B95" s="65">
        <v>89</v>
      </c>
      <c r="C95" s="65">
        <f t="shared" si="7"/>
        <v>0.217</v>
      </c>
      <c r="D95" s="65">
        <f t="shared" si="8"/>
        <v>0.15479159320416463</v>
      </c>
      <c r="E95" s="65">
        <f t="shared" si="9"/>
        <v>2.7589057068000277E-3</v>
      </c>
      <c r="F95" s="65">
        <f t="shared" si="10"/>
        <v>4.7765858811934015E-34</v>
      </c>
      <c r="G95" s="65">
        <f t="shared" si="11"/>
        <v>0.3745504989109647</v>
      </c>
      <c r="H95" s="65">
        <f t="shared" si="12"/>
        <v>265.93085422678496</v>
      </c>
    </row>
    <row r="96" spans="1:8" x14ac:dyDescent="0.3">
      <c r="A96" s="65">
        <f t="shared" si="13"/>
        <v>2055</v>
      </c>
      <c r="B96" s="65">
        <v>90</v>
      </c>
      <c r="C96" s="65">
        <f t="shared" si="7"/>
        <v>0.217</v>
      </c>
      <c r="D96" s="65">
        <f t="shared" si="8"/>
        <v>0.15389891060350461</v>
      </c>
      <c r="E96" s="65">
        <f t="shared" si="9"/>
        <v>2.6138108876835962E-3</v>
      </c>
      <c r="F96" s="65">
        <f t="shared" si="10"/>
        <v>2.0555752177694318E-34</v>
      </c>
      <c r="G96" s="65">
        <f t="shared" si="11"/>
        <v>0.37351272149118819</v>
      </c>
      <c r="H96" s="65">
        <f t="shared" si="12"/>
        <v>265.19403225874362</v>
      </c>
    </row>
    <row r="97" spans="1:10" x14ac:dyDescent="0.3">
      <c r="A97" s="65">
        <f t="shared" si="13"/>
        <v>2056</v>
      </c>
      <c r="B97" s="65">
        <v>91</v>
      </c>
      <c r="C97" s="65">
        <f t="shared" si="7"/>
        <v>0.217</v>
      </c>
      <c r="D97" s="65">
        <f t="shared" si="8"/>
        <v>0.15301137610041901</v>
      </c>
      <c r="E97" s="65">
        <f t="shared" si="9"/>
        <v>2.4763468137871045E-3</v>
      </c>
      <c r="F97" s="65">
        <f t="shared" si="10"/>
        <v>8.8460452318972191E-35</v>
      </c>
      <c r="G97" s="65">
        <f t="shared" si="11"/>
        <v>0.37248772291420612</v>
      </c>
      <c r="H97" s="65">
        <f t="shared" si="12"/>
        <v>264.46628326908632</v>
      </c>
    </row>
    <row r="98" spans="1:10" x14ac:dyDescent="0.3">
      <c r="A98" s="65">
        <f t="shared" si="13"/>
        <v>2057</v>
      </c>
      <c r="B98" s="65">
        <v>92</v>
      </c>
      <c r="C98" s="65">
        <f t="shared" si="7"/>
        <v>0.217</v>
      </c>
      <c r="D98" s="65">
        <f t="shared" si="8"/>
        <v>0.15212896000584639</v>
      </c>
      <c r="E98" s="65">
        <f t="shared" si="9"/>
        <v>2.3461121732445203E-3</v>
      </c>
      <c r="F98" s="65">
        <f t="shared" si="10"/>
        <v>3.8068427546857544E-35</v>
      </c>
      <c r="G98" s="65">
        <f t="shared" si="11"/>
        <v>0.37147507217909093</v>
      </c>
      <c r="H98" s="65">
        <f t="shared" si="12"/>
        <v>263.74730124715455</v>
      </c>
    </row>
    <row r="99" spans="1:10" x14ac:dyDescent="0.3">
      <c r="A99" s="65">
        <f t="shared" si="13"/>
        <v>2058</v>
      </c>
      <c r="B99" s="65">
        <v>93</v>
      </c>
      <c r="C99" s="65">
        <f t="shared" si="7"/>
        <v>0.217</v>
      </c>
      <c r="D99" s="65">
        <f t="shared" si="8"/>
        <v>0.1512516328019419</v>
      </c>
      <c r="E99" s="65">
        <f t="shared" si="9"/>
        <v>2.2227267597580251E-3</v>
      </c>
      <c r="F99" s="65">
        <f t="shared" si="10"/>
        <v>1.6382520526401714E-35</v>
      </c>
      <c r="G99" s="65">
        <f t="shared" si="11"/>
        <v>0.37047435956169994</v>
      </c>
      <c r="H99" s="65">
        <f t="shared" si="12"/>
        <v>263.03679528880696</v>
      </c>
    </row>
    <row r="100" spans="1:10" x14ac:dyDescent="0.3">
      <c r="A100" s="65">
        <f t="shared" si="13"/>
        <v>2059</v>
      </c>
      <c r="B100" s="65">
        <v>94</v>
      </c>
      <c r="C100" s="65">
        <f t="shared" si="7"/>
        <v>0.217</v>
      </c>
      <c r="D100" s="65">
        <f t="shared" si="8"/>
        <v>0.15037936514109015</v>
      </c>
      <c r="E100" s="65">
        <f t="shared" si="9"/>
        <v>2.1058303626258421E-3</v>
      </c>
      <c r="F100" s="65">
        <f t="shared" si="10"/>
        <v>7.0501199049429096E-36</v>
      </c>
      <c r="G100" s="65">
        <f t="shared" si="11"/>
        <v>0.369485195503716</v>
      </c>
      <c r="H100" s="65">
        <f t="shared" si="12"/>
        <v>262.33448880763837</v>
      </c>
    </row>
    <row r="101" spans="1:10" x14ac:dyDescent="0.3">
      <c r="A101" s="65">
        <f t="shared" si="13"/>
        <v>2060</v>
      </c>
      <c r="B101" s="65">
        <v>95</v>
      </c>
      <c r="C101" s="65">
        <f t="shared" si="7"/>
        <v>0.217</v>
      </c>
      <c r="D101" s="65">
        <f t="shared" si="8"/>
        <v>0.14951212784492318</v>
      </c>
      <c r="E101" s="65">
        <f t="shared" si="9"/>
        <v>1.99508171514507E-3</v>
      </c>
      <c r="F101" s="65">
        <f t="shared" si="10"/>
        <v>3.0339770118993182E-36</v>
      </c>
      <c r="G101" s="65">
        <f t="shared" si="11"/>
        <v>0.36850720956006822</v>
      </c>
      <c r="H101" s="65">
        <f t="shared" si="12"/>
        <v>261.64011878764842</v>
      </c>
    </row>
    <row r="102" spans="1:10" x14ac:dyDescent="0.3">
      <c r="A102" s="65">
        <f t="shared" si="13"/>
        <v>2061</v>
      </c>
      <c r="B102" s="65">
        <v>96</v>
      </c>
      <c r="C102" s="65">
        <f t="shared" si="7"/>
        <v>0.217</v>
      </c>
      <c r="D102" s="65">
        <f t="shared" si="8"/>
        <v>0.14864989190334471</v>
      </c>
      <c r="E102" s="65">
        <f t="shared" si="9"/>
        <v>1.8901574983195414E-3</v>
      </c>
      <c r="F102" s="65">
        <f t="shared" si="10"/>
        <v>1.305653894237995E-36</v>
      </c>
      <c r="G102" s="65">
        <f t="shared" si="11"/>
        <v>0.36754004940166429</v>
      </c>
      <c r="H102" s="65">
        <f t="shared" si="12"/>
        <v>260.95343507518163</v>
      </c>
    </row>
    <row r="103" spans="1:10" x14ac:dyDescent="0.3">
      <c r="A103" s="65">
        <f t="shared" si="13"/>
        <v>2062</v>
      </c>
      <c r="B103" s="65">
        <v>97</v>
      </c>
      <c r="C103" s="65">
        <f t="shared" si="7"/>
        <v>0.217</v>
      </c>
      <c r="D103" s="65">
        <f t="shared" si="8"/>
        <v>0.14779262847355953</v>
      </c>
      <c r="E103" s="65">
        <f t="shared" si="9"/>
        <v>1.7907513969641104E-3</v>
      </c>
      <c r="F103" s="65">
        <f t="shared" si="10"/>
        <v>5.6188035863582647E-37</v>
      </c>
      <c r="G103" s="65">
        <f t="shared" si="11"/>
        <v>0.36658337987052364</v>
      </c>
      <c r="H103" s="65">
        <f t="shared" si="12"/>
        <v>260.27419970807176</v>
      </c>
    </row>
    <row r="104" spans="1:10" x14ac:dyDescent="0.3">
      <c r="A104" s="65">
        <f t="shared" si="13"/>
        <v>2063</v>
      </c>
      <c r="B104" s="65">
        <v>98</v>
      </c>
      <c r="C104" s="65">
        <f t="shared" si="7"/>
        <v>0.217</v>
      </c>
      <c r="D104" s="65">
        <f t="shared" si="8"/>
        <v>0.14694030887910878</v>
      </c>
      <c r="E104" s="65">
        <f t="shared" si="9"/>
        <v>1.6965732054497753E-3</v>
      </c>
      <c r="F104" s="65">
        <f t="shared" si="10"/>
        <v>2.4180185791501748E-37</v>
      </c>
      <c r="G104" s="65">
        <f t="shared" si="11"/>
        <v>0.36563688208455858</v>
      </c>
      <c r="H104" s="65">
        <f t="shared" si="12"/>
        <v>259.60218628003656</v>
      </c>
    </row>
    <row r="105" spans="1:10" ht="15" thickBot="1" x14ac:dyDescent="0.35">
      <c r="A105" s="65">
        <f t="shared" si="13"/>
        <v>2064</v>
      </c>
      <c r="B105" s="65">
        <v>99</v>
      </c>
      <c r="C105" s="65">
        <f t="shared" si="7"/>
        <v>0.217</v>
      </c>
      <c r="D105" s="65">
        <f t="shared" si="8"/>
        <v>0.14609290460891056</v>
      </c>
      <c r="E105" s="65">
        <f t="shared" si="9"/>
        <v>1.6073479804789522E-3</v>
      </c>
      <c r="F105" s="65">
        <f t="shared" si="10"/>
        <v>1.0405798599742379E-37</v>
      </c>
      <c r="G105" s="65">
        <f t="shared" si="11"/>
        <v>0.36470025258938948</v>
      </c>
      <c r="H105" s="65">
        <f t="shared" si="12"/>
        <v>258.93717933846654</v>
      </c>
    </row>
    <row r="106" spans="1:10" ht="18.600000000000001" thickBot="1" x14ac:dyDescent="0.4">
      <c r="A106" s="76">
        <f t="shared" si="13"/>
        <v>2065</v>
      </c>
      <c r="B106" s="76">
        <v>100</v>
      </c>
      <c r="C106" s="76">
        <f t="shared" si="7"/>
        <v>0.217</v>
      </c>
      <c r="D106" s="76">
        <f t="shared" si="8"/>
        <v>0.14525038731630638</v>
      </c>
      <c r="E106" s="76">
        <f t="shared" si="9"/>
        <v>1.5228152384175145E-3</v>
      </c>
      <c r="F106" s="76">
        <f t="shared" si="10"/>
        <v>4.478073304815395E-38</v>
      </c>
      <c r="G106" s="76">
        <f t="shared" si="11"/>
        <v>0.3637732025547239</v>
      </c>
      <c r="H106" s="77">
        <f t="shared" si="12"/>
        <v>258.27897381385395</v>
      </c>
      <c r="I106" s="78">
        <f>H4</f>
        <v>710</v>
      </c>
      <c r="J106" s="79">
        <f>H106/I106</f>
        <v>0.3637732025547239</v>
      </c>
    </row>
    <row r="107" spans="1:10" x14ac:dyDescent="0.3">
      <c r="A107" s="65">
        <f t="shared" si="13"/>
        <v>2066</v>
      </c>
      <c r="B107" s="65">
        <v>101</v>
      </c>
      <c r="C107" s="65">
        <f t="shared" si="7"/>
        <v>0.217</v>
      </c>
      <c r="D107" s="65">
        <f t="shared" si="8"/>
        <v>0.14441272881811273</v>
      </c>
      <c r="E107" s="65">
        <f t="shared" si="9"/>
        <v>1.4427281948402944E-3</v>
      </c>
      <c r="F107" s="65">
        <f t="shared" si="10"/>
        <v>1.9271121126442923E-38</v>
      </c>
      <c r="G107" s="65">
        <f t="shared" si="11"/>
        <v>0.36285545701295302</v>
      </c>
      <c r="H107" s="65">
        <f t="shared" si="12"/>
        <v>257.62737447919665</v>
      </c>
      <c r="J107" s="80">
        <f>1-J106</f>
        <v>0.6362267974452761</v>
      </c>
    </row>
    <row r="108" spans="1:10" x14ac:dyDescent="0.3">
      <c r="A108" s="65">
        <f t="shared" si="13"/>
        <v>2067</v>
      </c>
      <c r="B108" s="65">
        <v>102</v>
      </c>
      <c r="C108" s="65">
        <f t="shared" si="7"/>
        <v>0.217</v>
      </c>
      <c r="D108" s="65">
        <f t="shared" si="8"/>
        <v>0.14357990109367855</v>
      </c>
      <c r="E108" s="65">
        <f t="shared" si="9"/>
        <v>1.3668530440699817E-3</v>
      </c>
      <c r="F108" s="65">
        <f t="shared" si="10"/>
        <v>8.2932119282343714E-39</v>
      </c>
      <c r="G108" s="65">
        <f t="shared" si="11"/>
        <v>0.36194675413774852</v>
      </c>
      <c r="H108" s="65">
        <f t="shared" si="12"/>
        <v>256.98219543780147</v>
      </c>
    </row>
    <row r="109" spans="1:10" x14ac:dyDescent="0.3">
      <c r="A109" s="65">
        <f t="shared" si="13"/>
        <v>2068</v>
      </c>
      <c r="B109" s="65">
        <v>103</v>
      </c>
      <c r="C109" s="65">
        <f t="shared" si="7"/>
        <v>0.217</v>
      </c>
      <c r="D109" s="65">
        <f t="shared" si="8"/>
        <v>0.14275187628394767</v>
      </c>
      <c r="E109" s="65">
        <f t="shared" si="9"/>
        <v>1.2949682766061066E-3</v>
      </c>
      <c r="F109" s="65">
        <f t="shared" si="10"/>
        <v>3.5689342428674694E-39</v>
      </c>
      <c r="G109" s="65">
        <f t="shared" si="11"/>
        <v>0.3610468445605538</v>
      </c>
      <c r="H109" s="65">
        <f t="shared" si="12"/>
        <v>256.34325963799319</v>
      </c>
    </row>
    <row r="110" spans="1:10" x14ac:dyDescent="0.3">
      <c r="A110" s="65">
        <f t="shared" si="13"/>
        <v>2069</v>
      </c>
      <c r="B110" s="65">
        <v>104</v>
      </c>
      <c r="C110" s="65">
        <f t="shared" si="7"/>
        <v>0.217</v>
      </c>
      <c r="D110" s="65">
        <f t="shared" si="8"/>
        <v>0.14192862669052708</v>
      </c>
      <c r="E110" s="65">
        <f t="shared" si="9"/>
        <v>1.2268640324514153E-3</v>
      </c>
      <c r="F110" s="65">
        <f t="shared" si="10"/>
        <v>1.5358695448922133E-39</v>
      </c>
      <c r="G110" s="65">
        <f t="shared" si="11"/>
        <v>0.36015549072297848</v>
      </c>
      <c r="H110" s="65">
        <f t="shared" si="12"/>
        <v>255.71039841331472</v>
      </c>
    </row>
    <row r="111" spans="1:10" x14ac:dyDescent="0.3">
      <c r="A111" s="65">
        <f t="shared" si="13"/>
        <v>2070</v>
      </c>
      <c r="B111" s="65">
        <v>105</v>
      </c>
      <c r="C111" s="65">
        <f t="shared" si="7"/>
        <v>0.217</v>
      </c>
      <c r="D111" s="65">
        <f t="shared" si="8"/>
        <v>0.14111012477476026</v>
      </c>
      <c r="E111" s="65">
        <f t="shared" si="9"/>
        <v>1.1623414884477405E-3</v>
      </c>
      <c r="F111" s="65">
        <f t="shared" si="10"/>
        <v>6.6095228950818482E-40</v>
      </c>
      <c r="G111" s="65">
        <f t="shared" si="11"/>
        <v>0.35927246626320797</v>
      </c>
      <c r="H111" s="65">
        <f t="shared" si="12"/>
        <v>255.08345104687766</v>
      </c>
    </row>
    <row r="112" spans="1:10" x14ac:dyDescent="0.3">
      <c r="A112" s="65">
        <f t="shared" si="13"/>
        <v>2071</v>
      </c>
      <c r="B112" s="65">
        <v>106</v>
      </c>
      <c r="C112" s="65">
        <f t="shared" si="7"/>
        <v>0.217</v>
      </c>
      <c r="D112" s="65">
        <f t="shared" si="8"/>
        <v>0.140296343156806</v>
      </c>
      <c r="E112" s="65">
        <f t="shared" si="9"/>
        <v>1.1012122778327608E-3</v>
      </c>
      <c r="F112" s="65">
        <f t="shared" si="10"/>
        <v>2.8443687190683237E-40</v>
      </c>
      <c r="G112" s="65">
        <f t="shared" si="11"/>
        <v>0.3583975554346388</v>
      </c>
      <c r="H112" s="65">
        <f t="shared" si="12"/>
        <v>254.46226435859356</v>
      </c>
    </row>
    <row r="113" spans="1:8" x14ac:dyDescent="0.3">
      <c r="A113" s="65">
        <f t="shared" si="13"/>
        <v>2072</v>
      </c>
      <c r="B113" s="65">
        <v>107</v>
      </c>
      <c r="C113" s="65">
        <f t="shared" si="7"/>
        <v>0.217</v>
      </c>
      <c r="D113" s="65">
        <f t="shared" si="8"/>
        <v>0.13948725461472269</v>
      </c>
      <c r="E113" s="65">
        <f t="shared" si="9"/>
        <v>1.0432979403231027E-3</v>
      </c>
      <c r="F113" s="65">
        <f t="shared" si="10"/>
        <v>1.2240570973790673E-40</v>
      </c>
      <c r="G113" s="65">
        <f t="shared" si="11"/>
        <v>0.35753055255504579</v>
      </c>
      <c r="H113" s="65">
        <f t="shared" si="12"/>
        <v>253.8466923140825</v>
      </c>
    </row>
    <row r="114" spans="1:8" x14ac:dyDescent="0.3">
      <c r="A114" s="65">
        <f t="shared" si="13"/>
        <v>2073</v>
      </c>
      <c r="B114" s="65">
        <v>108</v>
      </c>
      <c r="C114" s="65">
        <f t="shared" si="7"/>
        <v>0.217</v>
      </c>
      <c r="D114" s="65">
        <f t="shared" si="8"/>
        <v>0.13868283208355742</v>
      </c>
      <c r="E114" s="65">
        <f t="shared" si="9"/>
        <v>9.8842940111836712E-4</v>
      </c>
      <c r="F114" s="65">
        <f t="shared" si="10"/>
        <v>5.2676566424020562E-41</v>
      </c>
      <c r="G114" s="65">
        <f t="shared" si="11"/>
        <v>0.35667126148467582</v>
      </c>
      <c r="H114" s="65">
        <f t="shared" si="12"/>
        <v>253.23659565411984</v>
      </c>
    </row>
    <row r="115" spans="1:8" x14ac:dyDescent="0.3">
      <c r="A115" s="65">
        <f t="shared" si="13"/>
        <v>2074</v>
      </c>
      <c r="B115" s="65">
        <v>109</v>
      </c>
      <c r="C115" s="65">
        <f t="shared" si="7"/>
        <v>0.217</v>
      </c>
      <c r="D115" s="65">
        <f t="shared" si="8"/>
        <v>0.13788304865444079</v>
      </c>
      <c r="E115" s="65">
        <f t="shared" si="9"/>
        <v>9.3644647730507867E-4</v>
      </c>
      <c r="F115" s="65">
        <f t="shared" si="10"/>
        <v>2.2669045881647321E-41</v>
      </c>
      <c r="G115" s="65">
        <f t="shared" si="11"/>
        <v>0.35581949513174582</v>
      </c>
      <c r="H115" s="65">
        <f t="shared" si="12"/>
        <v>252.63184154353954</v>
      </c>
    </row>
    <row r="116" spans="1:8" x14ac:dyDescent="0.3">
      <c r="A116" s="65">
        <f t="shared" si="13"/>
        <v>2075</v>
      </c>
      <c r="B116" s="65">
        <v>110</v>
      </c>
      <c r="C116" s="65">
        <f t="shared" si="7"/>
        <v>0.217</v>
      </c>
      <c r="D116" s="65">
        <f t="shared" si="8"/>
        <v>0.13708787757368682</v>
      </c>
      <c r="E116" s="65">
        <f t="shared" si="9"/>
        <v>8.871974102195654E-4</v>
      </c>
      <c r="F116" s="65">
        <f t="shared" si="10"/>
        <v>9.7554885610368672E-42</v>
      </c>
      <c r="G116" s="65">
        <f t="shared" si="11"/>
        <v>0.3549750749839064</v>
      </c>
      <c r="H116" s="65">
        <f t="shared" si="12"/>
        <v>252.03230323857355</v>
      </c>
    </row>
    <row r="117" spans="1:8" x14ac:dyDescent="0.3">
      <c r="A117" s="65">
        <f t="shared" si="13"/>
        <v>2076</v>
      </c>
      <c r="B117" s="65">
        <v>111</v>
      </c>
      <c r="C117" s="65">
        <f t="shared" si="7"/>
        <v>0.217</v>
      </c>
      <c r="D117" s="65">
        <f t="shared" si="8"/>
        <v>0.13629729224189793</v>
      </c>
      <c r="E117" s="65">
        <f t="shared" si="9"/>
        <v>8.4053842240454433E-4</v>
      </c>
      <c r="F117" s="65">
        <f t="shared" si="10"/>
        <v>4.1982162620072893E-42</v>
      </c>
      <c r="G117" s="65">
        <f t="shared" si="11"/>
        <v>0.35413783066430249</v>
      </c>
      <c r="H117" s="65">
        <f t="shared" si="12"/>
        <v>251.43785977165476</v>
      </c>
    </row>
    <row r="118" spans="1:8" x14ac:dyDescent="0.3">
      <c r="A118" s="65">
        <f t="shared" si="13"/>
        <v>2077</v>
      </c>
      <c r="B118" s="65">
        <v>112</v>
      </c>
      <c r="C118" s="65">
        <f t="shared" si="7"/>
        <v>0.217</v>
      </c>
      <c r="D118" s="65">
        <f t="shared" si="8"/>
        <v>0.13551126621307516</v>
      </c>
      <c r="E118" s="65">
        <f t="shared" si="9"/>
        <v>7.9633329786599921E-4</v>
      </c>
      <c r="F118" s="65">
        <f t="shared" si="10"/>
        <v>1.8066773050174307E-42</v>
      </c>
      <c r="G118" s="65">
        <f t="shared" si="11"/>
        <v>0.35330759951094115</v>
      </c>
      <c r="H118" s="65">
        <f t="shared" si="12"/>
        <v>250.8483956527682</v>
      </c>
    </row>
    <row r="119" spans="1:8" x14ac:dyDescent="0.3">
      <c r="A119" s="65">
        <f t="shared" si="13"/>
        <v>2078</v>
      </c>
      <c r="B119" s="65">
        <v>113</v>
      </c>
      <c r="C119" s="65">
        <f t="shared" si="7"/>
        <v>0.217</v>
      </c>
      <c r="D119" s="65">
        <f t="shared" si="8"/>
        <v>0.13472977319373353</v>
      </c>
      <c r="E119" s="65">
        <f t="shared" si="9"/>
        <v>7.5445298440495151E-4</v>
      </c>
      <c r="F119" s="65">
        <f t="shared" si="10"/>
        <v>7.7749279235662643E-43</v>
      </c>
      <c r="G119" s="65">
        <f t="shared" si="11"/>
        <v>0.35248422617813852</v>
      </c>
      <c r="H119" s="65">
        <f t="shared" si="12"/>
        <v>250.26380058647834</v>
      </c>
    </row>
    <row r="120" spans="1:8" x14ac:dyDescent="0.3">
      <c r="A120" s="65">
        <f t="shared" si="13"/>
        <v>2079</v>
      </c>
      <c r="B120" s="65">
        <v>114</v>
      </c>
      <c r="C120" s="65">
        <f t="shared" si="7"/>
        <v>0.217</v>
      </c>
      <c r="D120" s="65">
        <f t="shared" si="8"/>
        <v>0.13395278704202251</v>
      </c>
      <c r="E120" s="65">
        <f t="shared" si="9"/>
        <v>7.1477521686317625E-4</v>
      </c>
      <c r="F120" s="65">
        <f t="shared" si="10"/>
        <v>3.3458938156123691E-43</v>
      </c>
      <c r="G120" s="65">
        <f t="shared" si="11"/>
        <v>0.35166756225888568</v>
      </c>
      <c r="H120" s="65">
        <f t="shared" si="12"/>
        <v>249.68396920380883</v>
      </c>
    </row>
    <row r="121" spans="1:8" x14ac:dyDescent="0.3">
      <c r="A121" s="65">
        <f t="shared" si="13"/>
        <v>2080</v>
      </c>
      <c r="B121" s="65">
        <v>115</v>
      </c>
      <c r="C121" s="65">
        <f t="shared" si="7"/>
        <v>0.217</v>
      </c>
      <c r="D121" s="65">
        <f t="shared" si="8"/>
        <v>0.13318028176685157</v>
      </c>
      <c r="E121" s="65">
        <f t="shared" si="9"/>
        <v>6.7718416018296764E-4</v>
      </c>
      <c r="F121" s="65">
        <f t="shared" si="10"/>
        <v>1.439885428573625E-43</v>
      </c>
      <c r="G121" s="65">
        <f t="shared" si="11"/>
        <v>0.35085746592703454</v>
      </c>
      <c r="H121" s="65">
        <f t="shared" si="12"/>
        <v>249.10880080819453</v>
      </c>
    </row>
    <row r="122" spans="1:8" x14ac:dyDescent="0.3">
      <c r="A122" s="65">
        <f t="shared" si="13"/>
        <v>2081</v>
      </c>
      <c r="B122" s="65">
        <v>116</v>
      </c>
      <c r="C122" s="65">
        <f t="shared" si="7"/>
        <v>0.217</v>
      </c>
      <c r="D122" s="65">
        <f t="shared" si="8"/>
        <v>0.13241223152702064</v>
      </c>
      <c r="E122" s="65">
        <f t="shared" si="9"/>
        <v>6.4157007123890426E-4</v>
      </c>
      <c r="F122" s="65">
        <f t="shared" si="10"/>
        <v>6.1964609807534215E-44</v>
      </c>
      <c r="G122" s="65">
        <f t="shared" si="11"/>
        <v>0.3500538015982595</v>
      </c>
      <c r="H122" s="65">
        <f t="shared" si="12"/>
        <v>248.53819913476426</v>
      </c>
    </row>
    <row r="123" spans="1:8" x14ac:dyDescent="0.3">
      <c r="A123" s="65">
        <f t="shared" si="13"/>
        <v>2082</v>
      </c>
      <c r="B123" s="65">
        <v>117</v>
      </c>
      <c r="C123" s="65">
        <f t="shared" si="7"/>
        <v>0.217</v>
      </c>
      <c r="D123" s="65">
        <f t="shared" si="8"/>
        <v>0.13164861063035582</v>
      </c>
      <c r="E123" s="65">
        <f t="shared" si="9"/>
        <v>6.0782897845436845E-4</v>
      </c>
      <c r="F123" s="65">
        <f t="shared" si="10"/>
        <v>2.6666099902153676E-44</v>
      </c>
      <c r="G123" s="65">
        <f t="shared" si="11"/>
        <v>0.34925643960881014</v>
      </c>
      <c r="H123" s="65">
        <f t="shared" si="12"/>
        <v>247.97207212225521</v>
      </c>
    </row>
    <row r="124" spans="1:8" x14ac:dyDescent="0.3">
      <c r="A124" s="65">
        <f t="shared" si="13"/>
        <v>2083</v>
      </c>
      <c r="B124" s="65">
        <v>118</v>
      </c>
      <c r="C124" s="65">
        <f t="shared" si="7"/>
        <v>0.217</v>
      </c>
      <c r="D124" s="65">
        <f t="shared" si="8"/>
        <v>0.13088939353284987</v>
      </c>
      <c r="E124" s="65">
        <f t="shared" si="9"/>
        <v>5.7586237826749427E-4</v>
      </c>
      <c r="F124" s="65">
        <f t="shared" si="10"/>
        <v>1.1475596896362297E-44</v>
      </c>
      <c r="G124" s="65">
        <f t="shared" si="11"/>
        <v>0.34846525591111738</v>
      </c>
      <c r="H124" s="65">
        <f t="shared" si="12"/>
        <v>247.41033169689334</v>
      </c>
    </row>
    <row r="125" spans="1:8" x14ac:dyDescent="0.3">
      <c r="A125" s="65">
        <f t="shared" si="13"/>
        <v>2084</v>
      </c>
      <c r="B125" s="65">
        <v>119</v>
      </c>
      <c r="C125" s="65">
        <f t="shared" si="7"/>
        <v>0.217</v>
      </c>
      <c r="D125" s="65">
        <f t="shared" si="8"/>
        <v>0.13013455483780775</v>
      </c>
      <c r="E125" s="65">
        <f t="shared" si="9"/>
        <v>5.4557694756040686E-4</v>
      </c>
      <c r="F125" s="65">
        <f t="shared" si="10"/>
        <v>4.9384546150734305E-45</v>
      </c>
      <c r="G125" s="65">
        <f t="shared" si="11"/>
        <v>0.34768013178536816</v>
      </c>
      <c r="H125" s="65">
        <f t="shared" si="12"/>
        <v>246.8528935676114</v>
      </c>
    </row>
    <row r="126" spans="1:8" x14ac:dyDescent="0.3">
      <c r="A126" s="65">
        <f t="shared" si="13"/>
        <v>2085</v>
      </c>
      <c r="B126" s="65">
        <v>120</v>
      </c>
      <c r="C126" s="65">
        <f t="shared" si="7"/>
        <v>0.217</v>
      </c>
      <c r="D126" s="65">
        <f t="shared" si="8"/>
        <v>0.1293840692949971</v>
      </c>
      <c r="E126" s="65">
        <f t="shared" si="9"/>
        <v>5.168842712122225E-4</v>
      </c>
      <c r="F126" s="65">
        <f t="shared" si="10"/>
        <v>2.1252344610388887E-45</v>
      </c>
      <c r="G126" s="65">
        <f t="shared" si="11"/>
        <v>0.34690095356620931</v>
      </c>
      <c r="H126" s="65">
        <f t="shared" si="12"/>
        <v>246.29967703200862</v>
      </c>
    </row>
    <row r="127" spans="1:8" x14ac:dyDescent="0.3">
      <c r="A127" s="65">
        <f t="shared" si="13"/>
        <v>2086</v>
      </c>
      <c r="B127" s="65">
        <v>121</v>
      </c>
      <c r="C127" s="65">
        <f t="shared" si="7"/>
        <v>0.217</v>
      </c>
      <c r="D127" s="65">
        <f t="shared" si="8"/>
        <v>0.12863791179980355</v>
      </c>
      <c r="E127" s="65">
        <f t="shared" si="9"/>
        <v>4.8970058398042752E-4</v>
      </c>
      <c r="F127" s="65">
        <f t="shared" si="10"/>
        <v>9.1458196266527726E-46</v>
      </c>
      <c r="G127" s="65">
        <f t="shared" si="11"/>
        <v>0.34612761238378392</v>
      </c>
      <c r="H127" s="65">
        <f t="shared" si="12"/>
        <v>245.7506047924866</v>
      </c>
    </row>
    <row r="128" spans="1:8" x14ac:dyDescent="0.3">
      <c r="A128" s="65">
        <f t="shared" si="13"/>
        <v>2087</v>
      </c>
      <c r="B128" s="65">
        <v>122</v>
      </c>
      <c r="C128" s="65">
        <f t="shared" si="7"/>
        <v>0.217</v>
      </c>
      <c r="D128" s="65">
        <f t="shared" si="8"/>
        <v>0.12789605739239096</v>
      </c>
      <c r="E128" s="65">
        <f t="shared" si="9"/>
        <v>4.6394652595708774E-4</v>
      </c>
      <c r="F128" s="65">
        <f t="shared" si="10"/>
        <v>3.9358488758167026E-46</v>
      </c>
      <c r="G128" s="65">
        <f t="shared" si="11"/>
        <v>0.34536000391834804</v>
      </c>
      <c r="H128" s="65">
        <f t="shared" si="12"/>
        <v>245.20560278202711</v>
      </c>
    </row>
    <row r="129" spans="1:8" x14ac:dyDescent="0.3">
      <c r="A129" s="65">
        <f t="shared" si="13"/>
        <v>2088</v>
      </c>
      <c r="B129" s="65">
        <v>123</v>
      </c>
      <c r="C129" s="65">
        <f t="shared" si="7"/>
        <v>0.217</v>
      </c>
      <c r="D129" s="65">
        <f t="shared" si="8"/>
        <v>0.12715848125686646</v>
      </c>
      <c r="E129" s="65">
        <f t="shared" si="9"/>
        <v>4.3954691088596645E-4</v>
      </c>
      <c r="F129" s="65">
        <f t="shared" si="10"/>
        <v>1.6937690667027522E-46</v>
      </c>
      <c r="G129" s="65">
        <f t="shared" si="11"/>
        <v>0.34459802816775242</v>
      </c>
      <c r="H129" s="65">
        <f t="shared" si="12"/>
        <v>244.66459999910421</v>
      </c>
    </row>
    <row r="130" spans="1:8" x14ac:dyDescent="0.3">
      <c r="A130" s="65">
        <f t="shared" si="13"/>
        <v>2089</v>
      </c>
      <c r="B130" s="65">
        <v>124</v>
      </c>
      <c r="C130" s="65">
        <f t="shared" si="7"/>
        <v>0.217</v>
      </c>
      <c r="D130" s="65">
        <f t="shared" si="8"/>
        <v>0.1264251587204504</v>
      </c>
      <c r="E130" s="65">
        <f t="shared" si="9"/>
        <v>4.1643050666417906E-4</v>
      </c>
      <c r="F130" s="65">
        <f t="shared" si="10"/>
        <v>7.2890340605971963E-47</v>
      </c>
      <c r="G130" s="65">
        <f t="shared" si="11"/>
        <v>0.34384158922711461</v>
      </c>
      <c r="H130" s="65">
        <f t="shared" si="12"/>
        <v>244.12752835125139</v>
      </c>
    </row>
    <row r="131" spans="1:8" x14ac:dyDescent="0.3">
      <c r="A131" s="65">
        <f t="shared" si="13"/>
        <v>2090</v>
      </c>
      <c r="B131" s="65">
        <v>125</v>
      </c>
      <c r="C131" s="65">
        <f t="shared" si="7"/>
        <v>0.217</v>
      </c>
      <c r="D131" s="65">
        <f t="shared" si="8"/>
        <v>0.12569606525265092</v>
      </c>
      <c r="E131" s="65">
        <f t="shared" si="9"/>
        <v>3.9452982738758115E-4</v>
      </c>
      <c r="F131" s="65">
        <f t="shared" si="10"/>
        <v>3.1367922924684092E-47</v>
      </c>
      <c r="G131" s="65">
        <f t="shared" si="11"/>
        <v>0.34309059508003853</v>
      </c>
      <c r="H131" s="65">
        <f t="shared" si="12"/>
        <v>243.59432250682735</v>
      </c>
    </row>
    <row r="132" spans="1:8" x14ac:dyDescent="0.3">
      <c r="A132" s="65">
        <f t="shared" si="13"/>
        <v>2091</v>
      </c>
      <c r="B132" s="65">
        <v>126</v>
      </c>
      <c r="C132" s="65">
        <f t="shared" si="7"/>
        <v>0.217</v>
      </c>
      <c r="D132" s="65">
        <f t="shared" si="8"/>
        <v>0.12497117646444346</v>
      </c>
      <c r="E132" s="65">
        <f t="shared" si="9"/>
        <v>3.7378093633278896E-4</v>
      </c>
      <c r="F132" s="65">
        <f t="shared" si="10"/>
        <v>1.3498998364240133E-47</v>
      </c>
      <c r="G132" s="65">
        <f t="shared" si="11"/>
        <v>0.34234495740077625</v>
      </c>
      <c r="H132" s="65">
        <f t="shared" si="12"/>
        <v>243.06491975455114</v>
      </c>
    </row>
    <row r="133" spans="1:8" x14ac:dyDescent="0.3">
      <c r="A133" s="65">
        <f t="shared" si="13"/>
        <v>2092</v>
      </c>
      <c r="B133" s="65">
        <v>127</v>
      </c>
      <c r="C133" s="65">
        <f t="shared" si="7"/>
        <v>0.217</v>
      </c>
      <c r="D133" s="65">
        <f t="shared" si="8"/>
        <v>0.12425046810745483</v>
      </c>
      <c r="E133" s="65">
        <f t="shared" si="9"/>
        <v>3.5412325930065861E-4</v>
      </c>
      <c r="F133" s="65">
        <f t="shared" si="10"/>
        <v>5.8092133570744864E-48</v>
      </c>
      <c r="G133" s="65">
        <f t="shared" si="11"/>
        <v>0.34160459136675553</v>
      </c>
      <c r="H133" s="65">
        <f t="shared" si="12"/>
        <v>242.53925987039642</v>
      </c>
    </row>
    <row r="134" spans="1:8" x14ac:dyDescent="0.3">
      <c r="A134" s="65">
        <f t="shared" si="13"/>
        <v>2093</v>
      </c>
      <c r="B134" s="65">
        <v>128</v>
      </c>
      <c r="C134" s="65">
        <f t="shared" si="7"/>
        <v>0.217</v>
      </c>
      <c r="D134" s="65">
        <f t="shared" si="8"/>
        <v>0.12353391607315219</v>
      </c>
      <c r="E134" s="65">
        <f t="shared" si="9"/>
        <v>3.3549940777629961E-4</v>
      </c>
      <c r="F134" s="65">
        <f t="shared" si="10"/>
        <v>2.4999602872321904E-48</v>
      </c>
      <c r="G134" s="65">
        <f t="shared" si="11"/>
        <v>0.34086941548092847</v>
      </c>
      <c r="H134" s="65">
        <f t="shared" si="12"/>
        <v>242.01728499145921</v>
      </c>
    </row>
    <row r="135" spans="1:8" x14ac:dyDescent="0.3">
      <c r="A135" s="65">
        <f t="shared" si="13"/>
        <v>2094</v>
      </c>
      <c r="B135" s="65">
        <v>129</v>
      </c>
      <c r="C135" s="65">
        <f t="shared" ref="C135:C198" si="14">$C$3</f>
        <v>0.217</v>
      </c>
      <c r="D135" s="65">
        <f t="shared" ref="D135:D198" si="15">$D$3*EXP(-B135/$D$2)</f>
        <v>0.12282149639203649</v>
      </c>
      <c r="E135" s="65">
        <f t="shared" ref="E135:E198" si="16">$E$3*EXP(-$B135/$E$2)</f>
        <v>3.1785501138935932E-4</v>
      </c>
      <c r="F135" s="65">
        <f t="shared" ref="F135:F198" si="17">$F$3*EXP(-$B135/$F$2)</f>
        <v>1.0758429848556184E-48</v>
      </c>
      <c r="G135" s="65">
        <f t="shared" ref="G135:G198" si="18">SUM(C135:F135)</f>
        <v>0.34013935140342588</v>
      </c>
      <c r="H135" s="65">
        <f t="shared" ref="H135:H198" si="19">G135*$H$4</f>
        <v>241.49893949643237</v>
      </c>
    </row>
    <row r="136" spans="1:8" x14ac:dyDescent="0.3">
      <c r="A136" s="65">
        <f t="shared" ref="A136:A199" si="20">A135+1</f>
        <v>2095</v>
      </c>
      <c r="B136" s="65">
        <v>130</v>
      </c>
      <c r="C136" s="65">
        <f t="shared" si="14"/>
        <v>0.217</v>
      </c>
      <c r="D136" s="65">
        <f t="shared" si="15"/>
        <v>0.12211318523284073</v>
      </c>
      <c r="E136" s="65">
        <f t="shared" si="16"/>
        <v>3.0113855918545906E-4</v>
      </c>
      <c r="F136" s="65">
        <f t="shared" si="17"/>
        <v>4.6298260575350092E-49</v>
      </c>
      <c r="G136" s="65">
        <f t="shared" si="18"/>
        <v>0.33941432379202618</v>
      </c>
      <c r="H136" s="65">
        <f t="shared" si="19"/>
        <v>240.9841698923386</v>
      </c>
    </row>
    <row r="137" spans="1:8" x14ac:dyDescent="0.3">
      <c r="A137" s="65">
        <f t="shared" si="20"/>
        <v>2096</v>
      </c>
      <c r="B137" s="65">
        <v>131</v>
      </c>
      <c r="C137" s="65">
        <f t="shared" si="14"/>
        <v>0.217</v>
      </c>
      <c r="D137" s="65">
        <f t="shared" si="15"/>
        <v>0.1214089589017327</v>
      </c>
      <c r="E137" s="65">
        <f t="shared" si="16"/>
        <v>2.8530124924539734E-4</v>
      </c>
      <c r="F137" s="65">
        <f t="shared" si="17"/>
        <v>1.9924180038137116E-49</v>
      </c>
      <c r="G137" s="65">
        <f t="shared" si="18"/>
        <v>0.33869426015097814</v>
      </c>
      <c r="H137" s="65">
        <f t="shared" si="19"/>
        <v>240.47292470719449</v>
      </c>
    </row>
    <row r="138" spans="1:8" x14ac:dyDescent="0.3">
      <c r="A138" s="65">
        <f t="shared" si="20"/>
        <v>2097</v>
      </c>
      <c r="B138" s="65">
        <v>132</v>
      </c>
      <c r="C138" s="65">
        <f t="shared" si="14"/>
        <v>0.217</v>
      </c>
      <c r="D138" s="65">
        <f t="shared" si="15"/>
        <v>0.1207087938415225</v>
      </c>
      <c r="E138" s="65">
        <f t="shared" si="16"/>
        <v>2.7029684621309271E-4</v>
      </c>
      <c r="F138" s="65">
        <f t="shared" si="17"/>
        <v>8.5742519321223925E-50</v>
      </c>
      <c r="G138" s="65">
        <f t="shared" si="18"/>
        <v>0.33797909068773563</v>
      </c>
      <c r="H138" s="65">
        <f t="shared" si="19"/>
        <v>239.96515438829229</v>
      </c>
    </row>
    <row r="139" spans="1:8" x14ac:dyDescent="0.3">
      <c r="A139" s="65">
        <f t="shared" si="20"/>
        <v>2098</v>
      </c>
      <c r="B139" s="65">
        <v>133</v>
      </c>
      <c r="C139" s="65">
        <f t="shared" si="14"/>
        <v>0.217</v>
      </c>
      <c r="D139" s="65">
        <f t="shared" si="15"/>
        <v>0.12001266663087441</v>
      </c>
      <c r="E139" s="65">
        <f t="shared" si="16"/>
        <v>2.5608154631633789E-4</v>
      </c>
      <c r="F139" s="65">
        <f t="shared" si="17"/>
        <v>3.6898781307327723E-50</v>
      </c>
      <c r="G139" s="65">
        <f t="shared" si="18"/>
        <v>0.33726874817719077</v>
      </c>
      <c r="H139" s="65">
        <f t="shared" si="19"/>
        <v>239.46081120580544</v>
      </c>
    </row>
    <row r="140" spans="1:8" x14ac:dyDescent="0.3">
      <c r="A140" s="65">
        <f t="shared" si="20"/>
        <v>2099</v>
      </c>
      <c r="B140" s="65">
        <v>134</v>
      </c>
      <c r="C140" s="65">
        <f t="shared" si="14"/>
        <v>0.217</v>
      </c>
      <c r="D140" s="65">
        <f t="shared" si="15"/>
        <v>0.11932055398352352</v>
      </c>
      <c r="E140" s="65">
        <f t="shared" si="16"/>
        <v>2.426138494863069E-4</v>
      </c>
      <c r="F140" s="65">
        <f t="shared" si="17"/>
        <v>1.5879170250004295E-50</v>
      </c>
      <c r="G140" s="65">
        <f t="shared" si="18"/>
        <v>0.33656316783300982</v>
      </c>
      <c r="H140" s="65">
        <f t="shared" si="19"/>
        <v>238.95984916143698</v>
      </c>
    </row>
    <row r="141" spans="1:8" x14ac:dyDescent="0.3">
      <c r="A141" s="65">
        <f t="shared" si="20"/>
        <v>2100</v>
      </c>
      <c r="B141" s="65">
        <v>135</v>
      </c>
      <c r="C141" s="65">
        <f t="shared" si="14"/>
        <v>0.217</v>
      </c>
      <c r="D141" s="65">
        <f t="shared" si="15"/>
        <v>0.1186324327474967</v>
      </c>
      <c r="E141" s="65">
        <f t="shared" si="16"/>
        <v>2.2985443820248066E-4</v>
      </c>
      <c r="F141" s="65">
        <f t="shared" si="17"/>
        <v>6.8335061184946909E-51</v>
      </c>
      <c r="G141" s="65">
        <f t="shared" si="18"/>
        <v>0.33586228718569922</v>
      </c>
      <c r="H141" s="65">
        <f t="shared" si="19"/>
        <v>238.46222390184644</v>
      </c>
    </row>
    <row r="142" spans="1:8" x14ac:dyDescent="0.3">
      <c r="A142" s="65">
        <f t="shared" si="20"/>
        <v>2101</v>
      </c>
      <c r="B142" s="65">
        <v>136</v>
      </c>
      <c r="C142" s="65">
        <f t="shared" si="14"/>
        <v>0.217</v>
      </c>
      <c r="D142" s="65">
        <f t="shared" si="15"/>
        <v>0.1179482799043382</v>
      </c>
      <c r="E142" s="65">
        <f t="shared" si="16"/>
        <v>2.1776606270929266E-4</v>
      </c>
      <c r="F142" s="65">
        <f t="shared" si="17"/>
        <v>2.9407585620849681E-51</v>
      </c>
      <c r="G142" s="65">
        <f t="shared" si="18"/>
        <v>0.33516604596704747</v>
      </c>
      <c r="H142" s="65">
        <f t="shared" si="19"/>
        <v>237.96789263660369</v>
      </c>
    </row>
    <row r="143" spans="1:8" x14ac:dyDescent="0.3">
      <c r="A143" s="65">
        <f t="shared" si="20"/>
        <v>2102</v>
      </c>
      <c r="B143" s="65">
        <v>137</v>
      </c>
      <c r="C143" s="65">
        <f t="shared" si="14"/>
        <v>0.217</v>
      </c>
      <c r="D143" s="65">
        <f t="shared" si="15"/>
        <v>0.1172680725683396</v>
      </c>
      <c r="E143" s="65">
        <f t="shared" si="16"/>
        <v>2.0631343226939613E-4</v>
      </c>
      <c r="F143" s="65">
        <f t="shared" si="17"/>
        <v>1.2655378908742312E-51</v>
      </c>
      <c r="G143" s="65">
        <f t="shared" si="18"/>
        <v>0.33447438600060897</v>
      </c>
      <c r="H143" s="65">
        <f t="shared" si="19"/>
        <v>237.47681406043236</v>
      </c>
    </row>
    <row r="144" spans="1:8" x14ac:dyDescent="0.3">
      <c r="A144" s="65">
        <f t="shared" si="20"/>
        <v>2103</v>
      </c>
      <c r="B144" s="65">
        <v>138</v>
      </c>
      <c r="C144" s="65">
        <f t="shared" si="14"/>
        <v>0.217</v>
      </c>
      <c r="D144" s="65">
        <f t="shared" si="15"/>
        <v>0.1165917879857743</v>
      </c>
      <c r="E144" s="65">
        <f t="shared" si="16"/>
        <v>1.9546311213607814E-4</v>
      </c>
      <c r="F144" s="65">
        <f t="shared" si="17"/>
        <v>5.4461667608064008E-52</v>
      </c>
      <c r="G144" s="65">
        <f t="shared" si="18"/>
        <v>0.33378725109791035</v>
      </c>
      <c r="H144" s="65">
        <f t="shared" si="19"/>
        <v>236.98894827951636</v>
      </c>
    </row>
    <row r="145" spans="1:8" x14ac:dyDescent="0.3">
      <c r="A145" s="65">
        <f t="shared" si="20"/>
        <v>2104</v>
      </c>
      <c r="B145" s="65">
        <v>139</v>
      </c>
      <c r="C145" s="65">
        <f t="shared" si="14"/>
        <v>0.217</v>
      </c>
      <c r="D145" s="65">
        <f t="shared" si="15"/>
        <v>0.11591940353413635</v>
      </c>
      <c r="E145" s="65">
        <f t="shared" si="16"/>
        <v>1.8518342594404304E-4</v>
      </c>
      <c r="F145" s="65">
        <f t="shared" si="17"/>
        <v>2.3437253519152157E-52</v>
      </c>
      <c r="G145" s="65">
        <f t="shared" si="18"/>
        <v>0.33310458696008038</v>
      </c>
      <c r="H145" s="65">
        <f t="shared" si="19"/>
        <v>236.50425674165706</v>
      </c>
    </row>
    <row r="146" spans="1:8" x14ac:dyDescent="0.3">
      <c r="A146" s="65">
        <f t="shared" si="20"/>
        <v>2105</v>
      </c>
      <c r="B146" s="65">
        <v>140</v>
      </c>
      <c r="C146" s="65">
        <f t="shared" si="14"/>
        <v>0.217</v>
      </c>
      <c r="D146" s="65">
        <f t="shared" si="15"/>
        <v>0.11525089672138374</v>
      </c>
      <c r="E146" s="65">
        <f t="shared" si="16"/>
        <v>1.7544436323360457E-4</v>
      </c>
      <c r="F146" s="65">
        <f t="shared" si="17"/>
        <v>1.0086082131639982E-52</v>
      </c>
      <c r="G146" s="65">
        <f t="shared" si="18"/>
        <v>0.33242634108461733</v>
      </c>
      <c r="H146" s="65">
        <f t="shared" si="19"/>
        <v>236.0227021700783</v>
      </c>
    </row>
    <row r="147" spans="1:8" x14ac:dyDescent="0.3">
      <c r="A147" s="65">
        <f t="shared" si="20"/>
        <v>2106</v>
      </c>
      <c r="B147" s="65">
        <v>141</v>
      </c>
      <c r="C147" s="65">
        <f t="shared" si="14"/>
        <v>0.217</v>
      </c>
      <c r="D147" s="65">
        <f t="shared" si="15"/>
        <v>0.11458624518518598</v>
      </c>
      <c r="E147" s="65">
        <f t="shared" si="16"/>
        <v>1.6621749183831389E-4</v>
      </c>
      <c r="F147" s="65">
        <f t="shared" si="17"/>
        <v>4.3404852314738001E-53</v>
      </c>
      <c r="G147" s="65">
        <f t="shared" si="18"/>
        <v>0.3317524626770243</v>
      </c>
      <c r="H147" s="65">
        <f t="shared" si="19"/>
        <v>235.54424850068725</v>
      </c>
    </row>
    <row r="148" spans="1:8" x14ac:dyDescent="0.3">
      <c r="A148" s="65">
        <f t="shared" si="20"/>
        <v>2107</v>
      </c>
      <c r="B148" s="65">
        <v>142</v>
      </c>
      <c r="C148" s="65">
        <f t="shared" si="14"/>
        <v>0.217</v>
      </c>
      <c r="D148" s="65">
        <f t="shared" si="15"/>
        <v>0.11392542669217606</v>
      </c>
      <c r="E148" s="65">
        <f t="shared" si="16"/>
        <v>1.5747587488024829E-4</v>
      </c>
      <c r="F148" s="65">
        <f t="shared" si="17"/>
        <v>1.8679019066820594E-53</v>
      </c>
      <c r="G148" s="65">
        <f t="shared" si="18"/>
        <v>0.3310829025670563</v>
      </c>
      <c r="H148" s="65">
        <f t="shared" si="19"/>
        <v>235.06886082260996</v>
      </c>
    </row>
    <row r="149" spans="1:8" x14ac:dyDescent="0.3">
      <c r="A149" s="65">
        <f t="shared" si="20"/>
        <v>2108</v>
      </c>
      <c r="B149" s="65">
        <v>143</v>
      </c>
      <c r="C149" s="65">
        <f t="shared" si="14"/>
        <v>0.217</v>
      </c>
      <c r="D149" s="65">
        <f t="shared" si="15"/>
        <v>0.11326841913720671</v>
      </c>
      <c r="E149" s="65">
        <f t="shared" si="16"/>
        <v>1.4919399213063694E-4</v>
      </c>
      <c r="F149" s="65">
        <f t="shared" si="17"/>
        <v>8.0384043417233834E-54</v>
      </c>
      <c r="G149" s="65">
        <f t="shared" si="18"/>
        <v>0.33041761312933737</v>
      </c>
      <c r="H149" s="65">
        <f t="shared" si="19"/>
        <v>234.59650532182954</v>
      </c>
    </row>
    <row r="150" spans="1:8" x14ac:dyDescent="0.3">
      <c r="A150" s="65">
        <f t="shared" si="20"/>
        <v>2109</v>
      </c>
      <c r="B150" s="65">
        <v>144</v>
      </c>
      <c r="C150" s="65">
        <f t="shared" si="14"/>
        <v>0.217</v>
      </c>
      <c r="D150" s="65">
        <f t="shared" si="15"/>
        <v>0.11261520054261101</v>
      </c>
      <c r="E150" s="65">
        <f t="shared" si="16"/>
        <v>1.4134766550624457E-4</v>
      </c>
      <c r="F150" s="65">
        <f t="shared" si="17"/>
        <v>3.4592793192129277E-54</v>
      </c>
      <c r="G150" s="65">
        <f t="shared" si="18"/>
        <v>0.32975654820811723</v>
      </c>
      <c r="H150" s="65">
        <f t="shared" si="19"/>
        <v>234.12714922776323</v>
      </c>
    </row>
    <row r="151" spans="1:8" x14ac:dyDescent="0.3">
      <c r="A151" s="65">
        <f t="shared" si="20"/>
        <v>2110</v>
      </c>
      <c r="B151" s="65">
        <v>145</v>
      </c>
      <c r="C151" s="65">
        <f t="shared" si="14"/>
        <v>0.217</v>
      </c>
      <c r="D151" s="65">
        <f t="shared" si="15"/>
        <v>0.11196574905746713</v>
      </c>
      <c r="E151" s="65">
        <f t="shared" si="16"/>
        <v>1.3391398848400736E-4</v>
      </c>
      <c r="F151" s="65">
        <f t="shared" si="17"/>
        <v>1.4886802031370179E-54</v>
      </c>
      <c r="G151" s="65">
        <f t="shared" si="18"/>
        <v>0.32909966304595112</v>
      </c>
      <c r="H151" s="65">
        <f t="shared" si="19"/>
        <v>233.6607607626253</v>
      </c>
    </row>
    <row r="152" spans="1:8" x14ac:dyDescent="0.3">
      <c r="A152" s="65">
        <f t="shared" si="20"/>
        <v>2111</v>
      </c>
      <c r="B152" s="65">
        <v>146</v>
      </c>
      <c r="C152" s="65">
        <f t="shared" si="14"/>
        <v>0.217</v>
      </c>
      <c r="D152" s="65">
        <f t="shared" si="15"/>
        <v>0.11132004295686748</v>
      </c>
      <c r="E152" s="65">
        <f t="shared" si="16"/>
        <v>1.2687125922785476E-4</v>
      </c>
      <c r="F152" s="65">
        <f t="shared" si="17"/>
        <v>6.4064463800405308E-55</v>
      </c>
      <c r="G152" s="65">
        <f t="shared" si="18"/>
        <v>0.32844691421609529</v>
      </c>
      <c r="H152" s="65">
        <f t="shared" si="19"/>
        <v>233.19730909342766</v>
      </c>
    </row>
    <row r="153" spans="1:8" x14ac:dyDescent="0.3">
      <c r="A153" s="65">
        <f t="shared" si="20"/>
        <v>2112</v>
      </c>
      <c r="B153" s="65">
        <v>147</v>
      </c>
      <c r="C153" s="65">
        <f t="shared" si="14"/>
        <v>0.217</v>
      </c>
      <c r="D153" s="65">
        <f t="shared" si="15"/>
        <v>0.11067806064119189</v>
      </c>
      <c r="E153" s="65">
        <f t="shared" si="16"/>
        <v>1.2019891723248776E-4</v>
      </c>
      <c r="F153" s="65">
        <f t="shared" si="17"/>
        <v>2.7569759531864252E-55</v>
      </c>
      <c r="G153" s="65">
        <f t="shared" si="18"/>
        <v>0.32779825955842434</v>
      </c>
      <c r="H153" s="65">
        <f t="shared" si="19"/>
        <v>232.73676428648128</v>
      </c>
    </row>
    <row r="154" spans="1:8" x14ac:dyDescent="0.3">
      <c r="A154" s="65">
        <f t="shared" si="20"/>
        <v>2113</v>
      </c>
      <c r="B154" s="65">
        <v>148</v>
      </c>
      <c r="C154" s="65">
        <f t="shared" si="14"/>
        <v>0.217</v>
      </c>
      <c r="D154" s="65">
        <f t="shared" si="15"/>
        <v>0.11003978063538514</v>
      </c>
      <c r="E154" s="65">
        <f t="shared" si="16"/>
        <v>1.1387748329915223E-4</v>
      </c>
      <c r="F154" s="65">
        <f t="shared" si="17"/>
        <v>1.18644814231632E-55</v>
      </c>
      <c r="G154" s="65">
        <f t="shared" si="18"/>
        <v>0.3271536581186843</v>
      </c>
      <c r="H154" s="65">
        <f t="shared" si="19"/>
        <v>232.27909726426586</v>
      </c>
    </row>
    <row r="155" spans="1:8" x14ac:dyDescent="0.3">
      <c r="A155" s="65">
        <f t="shared" si="20"/>
        <v>2114</v>
      </c>
      <c r="B155" s="65">
        <v>149</v>
      </c>
      <c r="C155" s="65">
        <f t="shared" si="14"/>
        <v>0.217</v>
      </c>
      <c r="D155" s="65">
        <f t="shared" si="15"/>
        <v>0.10940518158823859</v>
      </c>
      <c r="E155" s="65">
        <f t="shared" si="16"/>
        <v>1.0788850266817253E-4</v>
      </c>
      <c r="F155" s="65">
        <f t="shared" si="17"/>
        <v>5.1058087495428411E-56</v>
      </c>
      <c r="G155" s="65">
        <f t="shared" si="18"/>
        <v>0.3265130700909068</v>
      </c>
      <c r="H155" s="65">
        <f t="shared" si="19"/>
        <v>231.82427976454383</v>
      </c>
    </row>
    <row r="156" spans="1:8" x14ac:dyDescent="0.3">
      <c r="A156" s="65">
        <f t="shared" si="20"/>
        <v>2115</v>
      </c>
      <c r="B156" s="65">
        <v>150</v>
      </c>
      <c r="C156" s="65">
        <f t="shared" si="14"/>
        <v>0.217</v>
      </c>
      <c r="D156" s="65">
        <f t="shared" si="15"/>
        <v>0.10877424227167598</v>
      </c>
      <c r="E156" s="65">
        <f t="shared" si="16"/>
        <v>1.0221449114222659E-4</v>
      </c>
      <c r="F156" s="65">
        <f t="shared" si="17"/>
        <v>2.1972543137041926E-56</v>
      </c>
      <c r="G156" s="65">
        <f t="shared" si="18"/>
        <v>0.32587645676281818</v>
      </c>
      <c r="H156" s="65">
        <f t="shared" si="19"/>
        <v>231.3722843016009</v>
      </c>
    </row>
    <row r="157" spans="1:8" x14ac:dyDescent="0.3">
      <c r="A157" s="65">
        <f t="shared" si="20"/>
        <v>2116</v>
      </c>
      <c r="B157" s="65">
        <v>151</v>
      </c>
      <c r="C157" s="65">
        <f t="shared" si="14"/>
        <v>0.217</v>
      </c>
      <c r="D157" s="65">
        <f t="shared" si="15"/>
        <v>0.10814694158004323</v>
      </c>
      <c r="E157" s="65">
        <f t="shared" si="16"/>
        <v>9.683888404307675E-5</v>
      </c>
      <c r="F157" s="65">
        <f t="shared" si="17"/>
        <v>9.4557527630150519E-57</v>
      </c>
      <c r="G157" s="65">
        <f t="shared" si="18"/>
        <v>0.32524378046408631</v>
      </c>
      <c r="H157" s="65">
        <f t="shared" si="19"/>
        <v>230.92308412950129</v>
      </c>
    </row>
    <row r="158" spans="1:8" x14ac:dyDescent="0.3">
      <c r="A158" s="65">
        <f t="shared" si="20"/>
        <v>2117</v>
      </c>
      <c r="B158" s="65">
        <v>152</v>
      </c>
      <c r="C158" s="65">
        <f t="shared" si="14"/>
        <v>0.217</v>
      </c>
      <c r="D158" s="65">
        <f t="shared" si="15"/>
        <v>0.10752325852940257</v>
      </c>
      <c r="E158" s="65">
        <f t="shared" si="16"/>
        <v>9.1745987852737338E-5</v>
      </c>
      <c r="F158" s="65">
        <f t="shared" si="17"/>
        <v>4.0692267507503392E-57</v>
      </c>
      <c r="G158" s="65">
        <f t="shared" si="18"/>
        <v>0.32461500451725528</v>
      </c>
      <c r="H158" s="65">
        <f t="shared" si="19"/>
        <v>230.47665320725125</v>
      </c>
    </row>
    <row r="159" spans="1:8" x14ac:dyDescent="0.3">
      <c r="A159" s="65">
        <f t="shared" si="20"/>
        <v>2118</v>
      </c>
      <c r="B159" s="65">
        <v>153</v>
      </c>
      <c r="C159" s="65">
        <f t="shared" si="14"/>
        <v>0.217</v>
      </c>
      <c r="D159" s="65">
        <f t="shared" si="15"/>
        <v>0.10690317225683046</v>
      </c>
      <c r="E159" s="65">
        <f t="shared" si="16"/>
        <v>8.6920934397905392E-5</v>
      </c>
      <c r="F159" s="65">
        <f t="shared" si="17"/>
        <v>1.751167438914989E-57</v>
      </c>
      <c r="G159" s="65">
        <f t="shared" si="18"/>
        <v>0.32399009319122835</v>
      </c>
      <c r="H159" s="65">
        <f t="shared" si="19"/>
        <v>230.03296616577214</v>
      </c>
    </row>
    <row r="160" spans="1:8" x14ac:dyDescent="0.3">
      <c r="A160" s="65">
        <f t="shared" si="20"/>
        <v>2119</v>
      </c>
      <c r="B160" s="65">
        <v>154</v>
      </c>
      <c r="C160" s="65">
        <f t="shared" si="14"/>
        <v>0.217</v>
      </c>
      <c r="D160" s="65">
        <f t="shared" si="15"/>
        <v>0.1062866620197198</v>
      </c>
      <c r="E160" s="65">
        <f t="shared" si="16"/>
        <v>8.2349637443895486E-5</v>
      </c>
      <c r="F160" s="65">
        <f t="shared" si="17"/>
        <v>7.5360445287314967E-58</v>
      </c>
      <c r="G160" s="65">
        <f t="shared" si="18"/>
        <v>0.3233690116571637</v>
      </c>
      <c r="H160" s="65">
        <f t="shared" si="19"/>
        <v>229.59199827658622</v>
      </c>
    </row>
    <row r="161" spans="1:8" x14ac:dyDescent="0.3">
      <c r="A161" s="65">
        <f t="shared" si="20"/>
        <v>2120</v>
      </c>
      <c r="B161" s="65">
        <v>155</v>
      </c>
      <c r="C161" s="65">
        <f t="shared" si="14"/>
        <v>0.217</v>
      </c>
      <c r="D161" s="65">
        <f t="shared" si="15"/>
        <v>0.10567370719508604</v>
      </c>
      <c r="E161" s="65">
        <f t="shared" si="16"/>
        <v>7.8018751571364426E-5</v>
      </c>
      <c r="F161" s="65">
        <f t="shared" si="17"/>
        <v>3.2430917727783615E-58</v>
      </c>
      <c r="G161" s="65">
        <f t="shared" si="18"/>
        <v>0.32275172594665741</v>
      </c>
      <c r="H161" s="65">
        <f t="shared" si="19"/>
        <v>229.15372542212677</v>
      </c>
    </row>
    <row r="162" spans="1:8" x14ac:dyDescent="0.3">
      <c r="A162" s="65">
        <f t="shared" si="20"/>
        <v>2121</v>
      </c>
      <c r="B162" s="65">
        <v>156</v>
      </c>
      <c r="C162" s="65">
        <f t="shared" si="14"/>
        <v>0.217</v>
      </c>
      <c r="D162" s="65">
        <f t="shared" si="15"/>
        <v>0.1050642872788773</v>
      </c>
      <c r="E162" s="65">
        <f t="shared" si="16"/>
        <v>7.3915633215765751E-5</v>
      </c>
      <c r="F162" s="65">
        <f t="shared" si="17"/>
        <v>1.3956451831678309E-58</v>
      </c>
      <c r="G162" s="65">
        <f t="shared" si="18"/>
        <v>0.32213820291209311</v>
      </c>
      <c r="H162" s="65">
        <f t="shared" si="19"/>
        <v>228.7181240675861</v>
      </c>
    </row>
    <row r="163" spans="1:8" x14ac:dyDescent="0.3">
      <c r="A163" s="65">
        <f t="shared" si="20"/>
        <v>2122</v>
      </c>
      <c r="B163" s="65">
        <v>157</v>
      </c>
      <c r="C163" s="65">
        <f t="shared" si="14"/>
        <v>0.217</v>
      </c>
      <c r="D163" s="65">
        <f t="shared" si="15"/>
        <v>0.10445838188528853</v>
      </c>
      <c r="E163" s="65">
        <f t="shared" si="16"/>
        <v>7.0028303755797643E-5</v>
      </c>
      <c r="F163" s="65">
        <f t="shared" si="17"/>
        <v>6.0060757257908798E-59</v>
      </c>
      <c r="G163" s="65">
        <f t="shared" si="18"/>
        <v>0.32152841018904432</v>
      </c>
      <c r="H163" s="65">
        <f t="shared" si="19"/>
        <v>228.28517123422148</v>
      </c>
    </row>
    <row r="164" spans="1:8" x14ac:dyDescent="0.3">
      <c r="A164" s="65">
        <f t="shared" si="20"/>
        <v>2123</v>
      </c>
      <c r="B164" s="65">
        <v>158</v>
      </c>
      <c r="C164" s="65">
        <f t="shared" si="14"/>
        <v>0.217</v>
      </c>
      <c r="D164" s="65">
        <f t="shared" si="15"/>
        <v>0.10385597074607952</v>
      </c>
      <c r="E164" s="65">
        <f t="shared" si="16"/>
        <v>6.6345414543080299E-5</v>
      </c>
      <c r="F164" s="65">
        <f t="shared" si="17"/>
        <v>2.5846788323415534E-59</v>
      </c>
      <c r="G164" s="65">
        <f t="shared" si="18"/>
        <v>0.32092231616062261</v>
      </c>
      <c r="H164" s="65">
        <f t="shared" si="19"/>
        <v>227.85484447404207</v>
      </c>
    </row>
    <row r="165" spans="1:8" x14ac:dyDescent="0.3">
      <c r="A165" s="65">
        <f t="shared" si="20"/>
        <v>2124</v>
      </c>
      <c r="B165" s="65">
        <v>159</v>
      </c>
      <c r="C165" s="65">
        <f t="shared" si="14"/>
        <v>0.217</v>
      </c>
      <c r="D165" s="65">
        <f t="shared" si="15"/>
        <v>0.10325703370989693</v>
      </c>
      <c r="E165" s="65">
        <f t="shared" si="16"/>
        <v>6.2856213770974862E-5</v>
      </c>
      <c r="F165" s="65">
        <f t="shared" si="17"/>
        <v>1.112301104973995E-59</v>
      </c>
      <c r="G165" s="65">
        <f t="shared" si="18"/>
        <v>0.32031988992366794</v>
      </c>
      <c r="H165" s="65">
        <f t="shared" si="19"/>
        <v>227.42712184580424</v>
      </c>
    </row>
    <row r="166" spans="1:8" x14ac:dyDescent="0.3">
      <c r="A166" s="65">
        <f t="shared" si="20"/>
        <v>2125</v>
      </c>
      <c r="B166" s="65">
        <v>160</v>
      </c>
      <c r="C166" s="65">
        <f t="shared" si="14"/>
        <v>0.217</v>
      </c>
      <c r="D166" s="65">
        <f t="shared" si="15"/>
        <v>0.10266155074160022</v>
      </c>
      <c r="E166" s="65">
        <f t="shared" si="16"/>
        <v>5.9550515085816953E-5</v>
      </c>
      <c r="F166" s="65">
        <f t="shared" si="17"/>
        <v>4.7867214009159271E-60</v>
      </c>
      <c r="G166" s="65">
        <f t="shared" si="18"/>
        <v>0.31972110125668601</v>
      </c>
      <c r="H166" s="65">
        <f t="shared" si="19"/>
        <v>227.00198189224707</v>
      </c>
    </row>
    <row r="167" spans="1:8" x14ac:dyDescent="0.3">
      <c r="A167" s="65">
        <f t="shared" si="20"/>
        <v>2126</v>
      </c>
      <c r="B167" s="65">
        <v>161</v>
      </c>
      <c r="C167" s="65">
        <f t="shared" si="14"/>
        <v>0.217</v>
      </c>
      <c r="D167" s="65">
        <f t="shared" si="15"/>
        <v>0.10206950192159142</v>
      </c>
      <c r="E167" s="65">
        <f t="shared" si="16"/>
        <v>5.641866784893236E-5</v>
      </c>
      <c r="F167" s="65">
        <f t="shared" si="17"/>
        <v>2.0599369781729716E-60</v>
      </c>
      <c r="G167" s="65">
        <f t="shared" si="18"/>
        <v>0.31912592058944039</v>
      </c>
      <c r="H167" s="65">
        <f t="shared" si="19"/>
        <v>226.57940361850268</v>
      </c>
    </row>
    <row r="168" spans="1:8" x14ac:dyDescent="0.3">
      <c r="A168" s="65">
        <f t="shared" si="20"/>
        <v>2127</v>
      </c>
      <c r="B168" s="65">
        <v>162</v>
      </c>
      <c r="C168" s="65">
        <f t="shared" si="14"/>
        <v>0.217</v>
      </c>
      <c r="D168" s="65">
        <f t="shared" si="15"/>
        <v>0.10148086744514886</v>
      </c>
      <c r="E168" s="65">
        <f t="shared" si="16"/>
        <v>5.3451528962614359E-5</v>
      </c>
      <c r="F168" s="65">
        <f t="shared" si="17"/>
        <v>8.8648158073970248E-61</v>
      </c>
      <c r="G168" s="65">
        <f t="shared" si="18"/>
        <v>0.3185343189741115</v>
      </c>
      <c r="H168" s="65">
        <f t="shared" si="19"/>
        <v>226.15936647161917</v>
      </c>
    </row>
    <row r="169" spans="1:8" x14ac:dyDescent="0.3">
      <c r="A169" s="65">
        <f t="shared" si="20"/>
        <v>2128</v>
      </c>
      <c r="B169" s="65">
        <v>163</v>
      </c>
      <c r="C169" s="65">
        <f t="shared" si="14"/>
        <v>0.217</v>
      </c>
      <c r="D169" s="65">
        <f t="shared" si="15"/>
        <v>0.10089562762176461</v>
      </c>
      <c r="E169" s="65">
        <f t="shared" si="16"/>
        <v>5.0640436177815074E-5</v>
      </c>
      <c r="F169" s="65">
        <f t="shared" si="17"/>
        <v>3.8149205597917672E-61</v>
      </c>
      <c r="G169" s="65">
        <f t="shared" si="18"/>
        <v>0.3179462680579424</v>
      </c>
      <c r="H169" s="65">
        <f t="shared" si="19"/>
        <v>225.74185032113911</v>
      </c>
    </row>
    <row r="170" spans="1:8" x14ac:dyDescent="0.3">
      <c r="A170" s="65">
        <f t="shared" si="20"/>
        <v>2129</v>
      </c>
      <c r="B170" s="65">
        <v>164</v>
      </c>
      <c r="C170" s="65">
        <f t="shared" si="14"/>
        <v>0.217</v>
      </c>
      <c r="D170" s="65">
        <f t="shared" si="15"/>
        <v>0.10031376287448582</v>
      </c>
      <c r="E170" s="65">
        <f t="shared" si="16"/>
        <v>4.797718280562218E-5</v>
      </c>
      <c r="F170" s="65">
        <f t="shared" si="17"/>
        <v>1.6417282878430975E-61</v>
      </c>
      <c r="G170" s="65">
        <f t="shared" si="18"/>
        <v>0.31736174005729145</v>
      </c>
      <c r="H170" s="65">
        <f t="shared" si="19"/>
        <v>225.32683544067694</v>
      </c>
    </row>
    <row r="171" spans="1:8" x14ac:dyDescent="0.3">
      <c r="A171" s="65">
        <f t="shared" si="20"/>
        <v>2130</v>
      </c>
      <c r="B171" s="65">
        <v>165</v>
      </c>
      <c r="C171" s="65">
        <f t="shared" si="14"/>
        <v>0.217</v>
      </c>
      <c r="D171" s="65">
        <f t="shared" si="15"/>
        <v>9.9735253739259844E-2</v>
      </c>
      <c r="E171" s="65">
        <f t="shared" si="16"/>
        <v>4.5453993758696846E-5</v>
      </c>
      <c r="F171" s="65">
        <f t="shared" si="17"/>
        <v>7.0650796756073722E-62</v>
      </c>
      <c r="G171" s="65">
        <f t="shared" si="18"/>
        <v>0.31678070773301853</v>
      </c>
      <c r="H171" s="65">
        <f t="shared" si="19"/>
        <v>224.91430249044316</v>
      </c>
    </row>
    <row r="172" spans="1:8" x14ac:dyDescent="0.3">
      <c r="A172" s="65">
        <f t="shared" si="20"/>
        <v>2131</v>
      </c>
      <c r="B172" s="65">
        <v>166</v>
      </c>
      <c r="C172" s="65">
        <f t="shared" si="14"/>
        <v>0.217</v>
      </c>
      <c r="D172" s="65">
        <f t="shared" si="15"/>
        <v>9.9160080864283212E-2</v>
      </c>
      <c r="E172" s="65">
        <f t="shared" si="16"/>
        <v>4.3063502852725609E-5</v>
      </c>
      <c r="F172" s="65">
        <f t="shared" si="17"/>
        <v>3.0404148598950306E-62</v>
      </c>
      <c r="G172" s="65">
        <f t="shared" si="18"/>
        <v>0.31620314436713592</v>
      </c>
      <c r="H172" s="65">
        <f t="shared" si="19"/>
        <v>224.50423250066652</v>
      </c>
    </row>
    <row r="173" spans="1:8" x14ac:dyDescent="0.3">
      <c r="A173" s="65">
        <f t="shared" si="20"/>
        <v>2132</v>
      </c>
      <c r="B173" s="65">
        <v>167</v>
      </c>
      <c r="C173" s="65">
        <f t="shared" si="14"/>
        <v>0.217</v>
      </c>
      <c r="D173" s="65">
        <f t="shared" si="15"/>
        <v>9.8588225009354213E-2</v>
      </c>
      <c r="E173" s="65">
        <f t="shared" si="16"/>
        <v>4.0798731301622738E-5</v>
      </c>
      <c r="F173" s="65">
        <f t="shared" si="17"/>
        <v>1.3084243836890371E-62</v>
      </c>
      <c r="G173" s="65">
        <f t="shared" si="18"/>
        <v>0.31562902374065588</v>
      </c>
      <c r="H173" s="65">
        <f t="shared" si="19"/>
        <v>224.09660685586567</v>
      </c>
    </row>
    <row r="174" spans="1:8" x14ac:dyDescent="0.3">
      <c r="A174" s="65">
        <f t="shared" si="20"/>
        <v>2133</v>
      </c>
      <c r="B174" s="65">
        <v>168</v>
      </c>
      <c r="C174" s="65">
        <f t="shared" si="14"/>
        <v>0.217</v>
      </c>
      <c r="D174" s="65">
        <f t="shared" si="15"/>
        <v>9.8019667045229325E-2</v>
      </c>
      <c r="E174" s="65">
        <f t="shared" si="16"/>
        <v>3.8653067343699719E-5</v>
      </c>
      <c r="F174" s="65">
        <f t="shared" si="17"/>
        <v>5.6307262223126139E-63</v>
      </c>
      <c r="G174" s="65">
        <f t="shared" si="18"/>
        <v>0.31505832011257301</v>
      </c>
      <c r="H174" s="65">
        <f t="shared" si="19"/>
        <v>223.69140727992684</v>
      </c>
    </row>
    <row r="175" spans="1:8" x14ac:dyDescent="0.3">
      <c r="A175" s="65">
        <f t="shared" si="20"/>
        <v>2134</v>
      </c>
      <c r="B175" s="65">
        <v>169</v>
      </c>
      <c r="C175" s="65">
        <f t="shared" si="14"/>
        <v>0.217</v>
      </c>
      <c r="D175" s="65">
        <f t="shared" si="15"/>
        <v>9.7454387952983293E-2</v>
      </c>
      <c r="E175" s="65">
        <f t="shared" si="16"/>
        <v>3.6620246939324883E-5</v>
      </c>
      <c r="F175" s="65">
        <f t="shared" si="17"/>
        <v>2.4231494143550652E-63</v>
      </c>
      <c r="G175" s="65">
        <f t="shared" si="18"/>
        <v>0.31449100819992265</v>
      </c>
      <c r="H175" s="65">
        <f t="shared" si="19"/>
        <v>223.28861582194509</v>
      </c>
    </row>
    <row r="176" spans="1:8" x14ac:dyDescent="0.3">
      <c r="A176" s="65">
        <f t="shared" si="20"/>
        <v>2135</v>
      </c>
      <c r="B176" s="65">
        <v>170</v>
      </c>
      <c r="C176" s="65">
        <f t="shared" si="14"/>
        <v>0.217</v>
      </c>
      <c r="D176" s="65">
        <f t="shared" si="15"/>
        <v>9.6892368823372946E-2</v>
      </c>
      <c r="E176" s="65">
        <f t="shared" si="16"/>
        <v>3.4694335483719767E-5</v>
      </c>
      <c r="F176" s="65">
        <f t="shared" si="17"/>
        <v>1.0427878842735784E-63</v>
      </c>
      <c r="G176" s="65">
        <f t="shared" si="18"/>
        <v>0.31392706315885666</v>
      </c>
      <c r="H176" s="65">
        <f t="shared" si="19"/>
        <v>222.88821484278822</v>
      </c>
    </row>
    <row r="177" spans="1:8" x14ac:dyDescent="0.3">
      <c r="A177" s="65">
        <f t="shared" si="20"/>
        <v>2136</v>
      </c>
      <c r="B177" s="65">
        <v>171</v>
      </c>
      <c r="C177" s="65">
        <f t="shared" si="14"/>
        <v>0.217</v>
      </c>
      <c r="D177" s="65">
        <f t="shared" si="15"/>
        <v>9.6333590856204687E-2</v>
      </c>
      <c r="E177" s="65">
        <f t="shared" si="16"/>
        <v>3.2869710481506926E-5</v>
      </c>
      <c r="F177" s="65">
        <f t="shared" si="17"/>
        <v>4.4875754055686912E-64</v>
      </c>
      <c r="G177" s="65">
        <f t="shared" si="18"/>
        <v>0.31336646056668621</v>
      </c>
      <c r="H177" s="65">
        <f t="shared" si="19"/>
        <v>222.4901870023472</v>
      </c>
    </row>
    <row r="178" spans="1:8" x14ac:dyDescent="0.3">
      <c r="A178" s="65">
        <f t="shared" si="20"/>
        <v>2137</v>
      </c>
      <c r="B178" s="65">
        <v>172</v>
      </c>
      <c r="C178" s="65">
        <f t="shared" si="14"/>
        <v>0.217</v>
      </c>
      <c r="D178" s="65">
        <f t="shared" si="15"/>
        <v>9.5778035359705513E-2</v>
      </c>
      <c r="E178" s="65">
        <f t="shared" si="16"/>
        <v>3.1141045132427098E-5</v>
      </c>
      <c r="F178" s="65">
        <f t="shared" si="17"/>
        <v>1.9312012849759083E-64</v>
      </c>
      <c r="G178" s="65">
        <f t="shared" si="18"/>
        <v>0.31280917640483791</v>
      </c>
      <c r="H178" s="65">
        <f t="shared" si="19"/>
        <v>222.09451524743491</v>
      </c>
    </row>
    <row r="179" spans="1:8" x14ac:dyDescent="0.3">
      <c r="A179" s="65">
        <f t="shared" si="20"/>
        <v>2138</v>
      </c>
      <c r="B179" s="65">
        <v>173</v>
      </c>
      <c r="C179" s="65">
        <f t="shared" si="14"/>
        <v>0.217</v>
      </c>
      <c r="D179" s="65">
        <f t="shared" si="15"/>
        <v>9.5225683749897844E-2</v>
      </c>
      <c r="E179" s="65">
        <f t="shared" si="16"/>
        <v>2.9503292780308171E-5</v>
      </c>
      <c r="F179" s="65">
        <f t="shared" si="17"/>
        <v>8.3108094372401447E-65</v>
      </c>
      <c r="G179" s="65">
        <f t="shared" si="18"/>
        <v>0.31225518704267813</v>
      </c>
      <c r="H179" s="65">
        <f t="shared" si="19"/>
        <v>221.70118280030147</v>
      </c>
    </row>
    <row r="180" spans="1:8" x14ac:dyDescent="0.3">
      <c r="A180" s="65">
        <f t="shared" si="20"/>
        <v>2139</v>
      </c>
      <c r="B180" s="65">
        <v>174</v>
      </c>
      <c r="C180" s="65">
        <f t="shared" si="14"/>
        <v>0.217</v>
      </c>
      <c r="D180" s="65">
        <f t="shared" si="15"/>
        <v>9.4676517549977871E-2</v>
      </c>
      <c r="E180" s="65">
        <f t="shared" si="16"/>
        <v>2.795167217988426E-5</v>
      </c>
      <c r="F180" s="65">
        <f t="shared" si="17"/>
        <v>3.5765072258110829E-65</v>
      </c>
      <c r="G180" s="65">
        <f t="shared" si="18"/>
        <v>0.31170446922215778</v>
      </c>
      <c r="H180" s="65">
        <f t="shared" si="19"/>
        <v>221.31017314773203</v>
      </c>
    </row>
    <row r="181" spans="1:8" x14ac:dyDescent="0.3">
      <c r="A181" s="65">
        <f t="shared" si="20"/>
        <v>2140</v>
      </c>
      <c r="B181" s="65">
        <v>175</v>
      </c>
      <c r="C181" s="65">
        <f t="shared" si="14"/>
        <v>0.217</v>
      </c>
      <c r="D181" s="65">
        <f t="shared" si="15"/>
        <v>9.4130518389697396E-2</v>
      </c>
      <c r="E181" s="65">
        <f t="shared" si="16"/>
        <v>2.6481653538454849E-5</v>
      </c>
      <c r="F181" s="65">
        <f t="shared" si="17"/>
        <v>1.5391285328912919E-65</v>
      </c>
      <c r="G181" s="65">
        <f t="shared" si="18"/>
        <v>0.31115700004323588</v>
      </c>
      <c r="H181" s="65">
        <f t="shared" si="19"/>
        <v>220.92147003069746</v>
      </c>
    </row>
    <row r="182" spans="1:8" x14ac:dyDescent="0.3">
      <c r="A182" s="65">
        <f t="shared" si="20"/>
        <v>2141</v>
      </c>
      <c r="B182" s="65">
        <v>176</v>
      </c>
      <c r="C182" s="65">
        <f t="shared" si="14"/>
        <v>0.217</v>
      </c>
      <c r="D182" s="65">
        <f t="shared" si="15"/>
        <v>9.3587668004749408E-2</v>
      </c>
      <c r="E182" s="65">
        <f t="shared" si="16"/>
        <v>2.5088945291632301E-5</v>
      </c>
      <c r="F182" s="65">
        <f t="shared" si="17"/>
        <v>6.6235477553744998E-66</v>
      </c>
      <c r="G182" s="65">
        <f t="shared" si="18"/>
        <v>0.31061275695004104</v>
      </c>
      <c r="H182" s="65">
        <f t="shared" si="19"/>
        <v>220.53505743452914</v>
      </c>
    </row>
    <row r="183" spans="1:8" x14ac:dyDescent="0.3">
      <c r="A183" s="65">
        <f t="shared" si="20"/>
        <v>2142</v>
      </c>
      <c r="B183" s="65">
        <v>177</v>
      </c>
      <c r="C183" s="65">
        <f t="shared" si="14"/>
        <v>0.217</v>
      </c>
      <c r="D183" s="65">
        <f t="shared" si="15"/>
        <v>9.3047948236157071E-2</v>
      </c>
      <c r="E183" s="65">
        <f t="shared" si="16"/>
        <v>2.3769481574572675E-5</v>
      </c>
      <c r="F183" s="65">
        <f t="shared" si="17"/>
        <v>2.8504042339668557E-66</v>
      </c>
      <c r="G183" s="65">
        <f t="shared" si="18"/>
        <v>0.31007171771773162</v>
      </c>
      <c r="H183" s="65">
        <f t="shared" si="19"/>
        <v>220.15091957958944</v>
      </c>
    </row>
    <row r="184" spans="1:8" x14ac:dyDescent="0.3">
      <c r="A184" s="65">
        <f t="shared" si="20"/>
        <v>2143</v>
      </c>
      <c r="B184" s="65">
        <v>178</v>
      </c>
      <c r="C184" s="65">
        <f t="shared" si="14"/>
        <v>0.217</v>
      </c>
      <c r="D184" s="65">
        <f t="shared" si="15"/>
        <v>9.2511341029666364E-2</v>
      </c>
      <c r="E184" s="65">
        <f t="shared" si="16"/>
        <v>2.2519410352111715E-5</v>
      </c>
      <c r="F184" s="65">
        <f t="shared" si="17"/>
        <v>1.2266544451836634E-66</v>
      </c>
      <c r="G184" s="65">
        <f t="shared" si="18"/>
        <v>0.30953386044001846</v>
      </c>
      <c r="H184" s="65">
        <f t="shared" si="19"/>
        <v>219.76904091241312</v>
      </c>
    </row>
    <row r="185" spans="1:8" x14ac:dyDescent="0.3">
      <c r="A185" s="65">
        <f t="shared" si="20"/>
        <v>2144</v>
      </c>
      <c r="B185" s="65">
        <v>179</v>
      </c>
      <c r="C185" s="65">
        <f t="shared" si="14"/>
        <v>0.217</v>
      </c>
      <c r="D185" s="65">
        <f t="shared" si="15"/>
        <v>9.1977828435142017E-2</v>
      </c>
      <c r="E185" s="65">
        <f t="shared" si="16"/>
        <v>2.1335082173154804E-5</v>
      </c>
      <c r="F185" s="65">
        <f t="shared" si="17"/>
        <v>5.2788341736174078E-67</v>
      </c>
      <c r="G185" s="65">
        <f t="shared" si="18"/>
        <v>0.30899916351731516</v>
      </c>
      <c r="H185" s="65">
        <f t="shared" si="19"/>
        <v>219.38940609729377</v>
      </c>
    </row>
    <row r="186" spans="1:8" x14ac:dyDescent="0.3">
      <c r="A186" s="65">
        <f t="shared" si="20"/>
        <v>2145</v>
      </c>
      <c r="B186" s="65">
        <v>180</v>
      </c>
      <c r="C186" s="65">
        <f t="shared" si="14"/>
        <v>0.217</v>
      </c>
      <c r="D186" s="65">
        <f t="shared" si="15"/>
        <v>9.1447392605967182E-2</v>
      </c>
      <c r="E186" s="65">
        <f t="shared" si="16"/>
        <v>2.0213039516489074E-5</v>
      </c>
      <c r="F186" s="65">
        <f t="shared" si="17"/>
        <v>2.2717147719934658E-67</v>
      </c>
      <c r="G186" s="65">
        <f t="shared" si="18"/>
        <v>0.3084676056454837</v>
      </c>
      <c r="H186" s="65">
        <f t="shared" si="19"/>
        <v>219.01200000829343</v>
      </c>
    </row>
    <row r="187" spans="1:8" x14ac:dyDescent="0.3">
      <c r="A187" s="65">
        <f t="shared" si="20"/>
        <v>2146</v>
      </c>
      <c r="B187" s="65">
        <v>181</v>
      </c>
      <c r="C187" s="65">
        <f t="shared" si="14"/>
        <v>0.217</v>
      </c>
      <c r="D187" s="65">
        <f t="shared" si="15"/>
        <v>9.0920015798446344E-2</v>
      </c>
      <c r="E187" s="65">
        <f t="shared" si="16"/>
        <v>1.9150006696915152E-5</v>
      </c>
      <c r="F187" s="65">
        <f t="shared" si="17"/>
        <v>9.7761888999761425E-68</v>
      </c>
      <c r="G187" s="65">
        <f t="shared" si="18"/>
        <v>0.30793916580514324</v>
      </c>
      <c r="H187" s="65">
        <f t="shared" si="19"/>
        <v>218.63680772165171</v>
      </c>
    </row>
    <row r="188" spans="1:8" x14ac:dyDescent="0.3">
      <c r="A188" s="65">
        <f t="shared" si="20"/>
        <v>2147</v>
      </c>
      <c r="B188" s="65">
        <v>182</v>
      </c>
      <c r="C188" s="65">
        <f t="shared" si="14"/>
        <v>0.217</v>
      </c>
      <c r="D188" s="65">
        <f t="shared" si="15"/>
        <v>9.0395680371211873E-2</v>
      </c>
      <c r="E188" s="65">
        <f t="shared" si="16"/>
        <v>1.814288030222942E-5</v>
      </c>
      <c r="F188" s="65">
        <f t="shared" si="17"/>
        <v>4.2071245292887917E-68</v>
      </c>
      <c r="G188" s="65">
        <f t="shared" si="18"/>
        <v>0.30741382325151412</v>
      </c>
      <c r="H188" s="65">
        <f t="shared" si="19"/>
        <v>218.26381450857502</v>
      </c>
    </row>
    <row r="189" spans="1:8" x14ac:dyDescent="0.3">
      <c r="A189" s="65">
        <f t="shared" si="20"/>
        <v>2148</v>
      </c>
      <c r="B189" s="65">
        <v>183</v>
      </c>
      <c r="C189" s="65">
        <f t="shared" si="14"/>
        <v>0.217</v>
      </c>
      <c r="D189" s="65">
        <f t="shared" si="15"/>
        <v>8.9874368784633826E-2</v>
      </c>
      <c r="E189" s="65">
        <f t="shared" si="16"/>
        <v>1.7188720133139666E-5</v>
      </c>
      <c r="F189" s="65">
        <f t="shared" si="17"/>
        <v>1.810510924659724E-68</v>
      </c>
      <c r="G189" s="65">
        <f t="shared" si="18"/>
        <v>0.30689155750476693</v>
      </c>
      <c r="H189" s="65">
        <f t="shared" si="19"/>
        <v>217.89300582838453</v>
      </c>
    </row>
    <row r="190" spans="1:8" x14ac:dyDescent="0.3">
      <c r="A190" s="65">
        <f t="shared" si="20"/>
        <v>2149</v>
      </c>
      <c r="B190" s="65">
        <v>184</v>
      </c>
      <c r="C190" s="65">
        <f t="shared" si="14"/>
        <v>0.217</v>
      </c>
      <c r="D190" s="65">
        <f t="shared" si="15"/>
        <v>8.9356063600233238E-2</v>
      </c>
      <c r="E190" s="65">
        <f t="shared" si="16"/>
        <v>1.6284740619663093E-5</v>
      </c>
      <c r="F190" s="65">
        <f t="shared" si="17"/>
        <v>7.7914256768297964E-69</v>
      </c>
      <c r="G190" s="65">
        <f t="shared" si="18"/>
        <v>0.30637234834085292</v>
      </c>
      <c r="H190" s="65">
        <f t="shared" si="19"/>
        <v>217.52436732200556</v>
      </c>
    </row>
    <row r="191" spans="1:8" x14ac:dyDescent="0.3">
      <c r="A191" s="65">
        <f t="shared" si="20"/>
        <v>2150</v>
      </c>
      <c r="B191" s="65">
        <v>185</v>
      </c>
      <c r="C191" s="65">
        <f t="shared" si="14"/>
        <v>0.217</v>
      </c>
      <c r="D191" s="65">
        <f t="shared" si="15"/>
        <v>8.8840747480098778E-2</v>
      </c>
      <c r="E191" s="65">
        <f t="shared" si="16"/>
        <v>1.5428302688948655E-5</v>
      </c>
      <c r="F191" s="65">
        <f t="shared" si="17"/>
        <v>3.3529935252378442E-69</v>
      </c>
      <c r="G191" s="65">
        <f t="shared" si="18"/>
        <v>0.30585617578278773</v>
      </c>
      <c r="H191" s="65">
        <f t="shared" si="19"/>
        <v>217.15788480577928</v>
      </c>
    </row>
    <row r="192" spans="1:8" x14ac:dyDescent="0.3">
      <c r="A192" s="65">
        <f t="shared" si="20"/>
        <v>2151</v>
      </c>
      <c r="B192" s="65">
        <v>186</v>
      </c>
      <c r="C192" s="65">
        <f t="shared" si="14"/>
        <v>0.217</v>
      </c>
      <c r="D192" s="65">
        <f t="shared" si="15"/>
        <v>8.8328403186306831E-2</v>
      </c>
      <c r="E192" s="65">
        <f t="shared" si="16"/>
        <v>1.4616906060782277E-5</v>
      </c>
      <c r="F192" s="65">
        <f t="shared" si="17"/>
        <v>1.4429407462256642E-69</v>
      </c>
      <c r="G192" s="65">
        <f t="shared" si="18"/>
        <v>0.30534302009236763</v>
      </c>
      <c r="H192" s="65">
        <f t="shared" si="19"/>
        <v>216.79354426558103</v>
      </c>
    </row>
    <row r="193" spans="1:8" x14ac:dyDescent="0.3">
      <c r="A193" s="65">
        <f t="shared" si="20"/>
        <v>2152</v>
      </c>
      <c r="B193" s="65">
        <v>187</v>
      </c>
      <c r="C193" s="65">
        <f t="shared" si="14"/>
        <v>0.217</v>
      </c>
      <c r="D193" s="65">
        <f t="shared" si="15"/>
        <v>8.7819013580344815E-2</v>
      </c>
      <c r="E193" s="65">
        <f t="shared" si="16"/>
        <v>1.384818194828225E-5</v>
      </c>
      <c r="F193" s="65">
        <f t="shared" si="17"/>
        <v>6.2096093578666946E-70</v>
      </c>
      <c r="G193" s="65">
        <f t="shared" si="18"/>
        <v>0.30483286176229307</v>
      </c>
      <c r="H193" s="65">
        <f t="shared" si="19"/>
        <v>216.43133185122809</v>
      </c>
    </row>
    <row r="194" spans="1:8" x14ac:dyDescent="0.3">
      <c r="A194" s="65">
        <f t="shared" si="20"/>
        <v>2153</v>
      </c>
      <c r="B194" s="65">
        <v>188</v>
      </c>
      <c r="C194" s="65">
        <f t="shared" si="14"/>
        <v>0.217</v>
      </c>
      <c r="D194" s="65">
        <f t="shared" si="15"/>
        <v>8.7312561622537893E-2</v>
      </c>
      <c r="E194" s="65">
        <f t="shared" si="16"/>
        <v>1.311988614247599E-5</v>
      </c>
      <c r="F194" s="65">
        <f t="shared" si="17"/>
        <v>2.6722683158103343E-70</v>
      </c>
      <c r="G194" s="65">
        <f t="shared" si="18"/>
        <v>0.30432568150868039</v>
      </c>
      <c r="H194" s="65">
        <f t="shared" si="19"/>
        <v>216.07123387116309</v>
      </c>
    </row>
    <row r="195" spans="1:8" x14ac:dyDescent="0.3">
      <c r="A195" s="65">
        <f t="shared" si="20"/>
        <v>2154</v>
      </c>
      <c r="B195" s="65">
        <v>189</v>
      </c>
      <c r="C195" s="65">
        <f t="shared" si="14"/>
        <v>0.217</v>
      </c>
      <c r="D195" s="65">
        <f t="shared" si="15"/>
        <v>8.6809030371478968E-2</v>
      </c>
      <c r="E195" s="65">
        <f t="shared" si="16"/>
        <v>1.2429892460568418E-5</v>
      </c>
      <c r="F195" s="65">
        <f t="shared" si="17"/>
        <v>1.1499947162758219E-70</v>
      </c>
      <c r="G195" s="65">
        <f t="shared" si="18"/>
        <v>0.30382146026393958</v>
      </c>
      <c r="H195" s="65">
        <f t="shared" si="19"/>
        <v>215.71323678739711</v>
      </c>
    </row>
    <row r="196" spans="1:8" x14ac:dyDescent="0.3">
      <c r="A196" s="65">
        <f t="shared" si="20"/>
        <v>2155</v>
      </c>
      <c r="B196" s="65">
        <v>190</v>
      </c>
      <c r="C196" s="65">
        <f t="shared" si="14"/>
        <v>0.217</v>
      </c>
      <c r="D196" s="65">
        <f t="shared" si="15"/>
        <v>8.6308402983461985E-2</v>
      </c>
      <c r="E196" s="65">
        <f t="shared" si="16"/>
        <v>1.177618653877572E-5</v>
      </c>
      <c r="F196" s="65">
        <f t="shared" si="17"/>
        <v>4.9489336068459747E-71</v>
      </c>
      <c r="G196" s="65">
        <f t="shared" si="18"/>
        <v>0.30332017917000076</v>
      </c>
      <c r="H196" s="65">
        <f t="shared" si="19"/>
        <v>215.35732721070053</v>
      </c>
    </row>
    <row r="197" spans="1:8" x14ac:dyDescent="0.3">
      <c r="A197" s="65">
        <f t="shared" si="20"/>
        <v>2156</v>
      </c>
      <c r="B197" s="65">
        <v>191</v>
      </c>
      <c r="C197" s="65">
        <f t="shared" si="14"/>
        <v>0.217</v>
      </c>
      <c r="D197" s="65">
        <f t="shared" si="15"/>
        <v>8.5810662711918478E-2</v>
      </c>
      <c r="E197" s="65">
        <f t="shared" si="16"/>
        <v>1.115685995160255E-5</v>
      </c>
      <c r="F197" s="65">
        <f t="shared" si="17"/>
        <v>2.129744032588626E-71</v>
      </c>
      <c r="G197" s="65">
        <f t="shared" si="18"/>
        <v>0.3028218195718701</v>
      </c>
      <c r="H197" s="65">
        <f t="shared" si="19"/>
        <v>215.00349189602778</v>
      </c>
    </row>
    <row r="198" spans="1:8" x14ac:dyDescent="0.3">
      <c r="A198" s="65">
        <f t="shared" si="20"/>
        <v>2157</v>
      </c>
      <c r="B198" s="65">
        <v>192</v>
      </c>
      <c r="C198" s="65">
        <f t="shared" si="14"/>
        <v>0.217</v>
      </c>
      <c r="D198" s="65">
        <f t="shared" si="15"/>
        <v>8.531579290685741E-2</v>
      </c>
      <c r="E198" s="65">
        <f t="shared" si="16"/>
        <v>1.0570104640395228E-5</v>
      </c>
      <c r="F198" s="65">
        <f t="shared" si="17"/>
        <v>9.165226298595923E-72</v>
      </c>
      <c r="G198" s="65">
        <f t="shared" si="18"/>
        <v>0.30232636301149779</v>
      </c>
      <c r="H198" s="65">
        <f t="shared" si="19"/>
        <v>214.65171773816343</v>
      </c>
    </row>
    <row r="199" spans="1:8" x14ac:dyDescent="0.3">
      <c r="A199" s="65">
        <f t="shared" si="20"/>
        <v>2158</v>
      </c>
      <c r="B199" s="65">
        <v>193</v>
      </c>
      <c r="C199" s="65">
        <f t="shared" ref="C199:C262" si="21">$C$3</f>
        <v>0.217</v>
      </c>
      <c r="D199" s="65">
        <f t="shared" ref="D199:D262" si="22">$D$3*EXP(-B199/$D$2)</f>
        <v>8.4823777014308141E-2</v>
      </c>
      <c r="E199" s="65">
        <f t="shared" ref="E199:E262" si="23">$E$3*EXP(-$B199/$E$2)</f>
        <v>1.001420763490504E-5</v>
      </c>
      <c r="F199" s="65">
        <f t="shared" ref="F199:F262" si="24">$F$3*EXP(-$B199/$F$2)</f>
        <v>3.9442004212295574E-72</v>
      </c>
      <c r="G199" s="65">
        <f t="shared" ref="G199:G262" si="25">SUM(C199:F199)</f>
        <v>0.30183379122194304</v>
      </c>
      <c r="H199" s="65">
        <f t="shared" ref="H199:H262" si="26">G199*$H$4</f>
        <v>214.30199176757955</v>
      </c>
    </row>
    <row r="200" spans="1:8" x14ac:dyDescent="0.3">
      <c r="A200" s="65">
        <f t="shared" ref="A200:A263" si="27">A199+1</f>
        <v>2159</v>
      </c>
      <c r="B200" s="65">
        <v>194</v>
      </c>
      <c r="C200" s="65">
        <f t="shared" si="21"/>
        <v>0.217</v>
      </c>
      <c r="D200" s="65">
        <f t="shared" si="22"/>
        <v>8.4334598575766792E-2</v>
      </c>
      <c r="E200" s="65">
        <f t="shared" si="23"/>
        <v>9.4875460524524045E-6</v>
      </c>
      <c r="F200" s="65">
        <f t="shared" si="24"/>
        <v>1.6973631044124995E-72</v>
      </c>
      <c r="G200" s="65">
        <f t="shared" si="25"/>
        <v>0.30134408612181923</v>
      </c>
      <c r="H200" s="65">
        <f t="shared" si="26"/>
        <v>213.95430114649164</v>
      </c>
    </row>
    <row r="201" spans="1:8" x14ac:dyDescent="0.3">
      <c r="A201" s="65">
        <f t="shared" si="27"/>
        <v>2160</v>
      </c>
      <c r="B201" s="65">
        <v>195</v>
      </c>
      <c r="C201" s="65">
        <f t="shared" si="21"/>
        <v>0.217</v>
      </c>
      <c r="D201" s="65">
        <f t="shared" si="22"/>
        <v>8.3848241227645573E-2</v>
      </c>
      <c r="E201" s="65">
        <f t="shared" si="23"/>
        <v>8.9885823600918948E-6</v>
      </c>
      <c r="F201" s="65">
        <f t="shared" si="24"/>
        <v>7.3045007873172613E-73</v>
      </c>
      <c r="G201" s="65">
        <f t="shared" si="25"/>
        <v>0.30085722981000568</v>
      </c>
      <c r="H201" s="65">
        <f t="shared" si="26"/>
        <v>213.60863316510404</v>
      </c>
    </row>
    <row r="202" spans="1:8" x14ac:dyDescent="0.3">
      <c r="A202" s="65">
        <f t="shared" si="27"/>
        <v>2161</v>
      </c>
      <c r="B202" s="65">
        <v>196</v>
      </c>
      <c r="C202" s="65">
        <f t="shared" si="21"/>
        <v>0.217</v>
      </c>
      <c r="D202" s="65">
        <f t="shared" si="22"/>
        <v>8.3364688700725442E-2</v>
      </c>
      <c r="E202" s="65">
        <f t="shared" si="23"/>
        <v>8.5158598859471151E-6</v>
      </c>
      <c r="F202" s="65">
        <f t="shared" si="24"/>
        <v>3.1434483059760372E-73</v>
      </c>
      <c r="G202" s="65">
        <f t="shared" si="25"/>
        <v>0.30037320456061134</v>
      </c>
      <c r="H202" s="65">
        <f t="shared" si="26"/>
        <v>213.26497523803405</v>
      </c>
    </row>
    <row r="203" spans="1:8" x14ac:dyDescent="0.3">
      <c r="A203" s="65">
        <f t="shared" si="27"/>
        <v>2162</v>
      </c>
      <c r="B203" s="65">
        <v>197</v>
      </c>
      <c r="C203" s="65">
        <f t="shared" si="21"/>
        <v>0.217</v>
      </c>
      <c r="D203" s="65">
        <f t="shared" si="22"/>
        <v>8.2883924819611932E-2</v>
      </c>
      <c r="E203" s="65">
        <f t="shared" si="23"/>
        <v>8.0679985666106411E-6</v>
      </c>
      <c r="F203" s="65">
        <f t="shared" si="24"/>
        <v>1.3527642121006613E-73</v>
      </c>
      <c r="G203" s="65">
        <f t="shared" si="25"/>
        <v>0.29989199281817852</v>
      </c>
      <c r="H203" s="65">
        <f t="shared" si="26"/>
        <v>212.92331490090675</v>
      </c>
    </row>
    <row r="204" spans="1:8" x14ac:dyDescent="0.3">
      <c r="A204" s="65">
        <f t="shared" si="27"/>
        <v>2163</v>
      </c>
      <c r="B204" s="65">
        <v>198</v>
      </c>
      <c r="C204" s="65">
        <f t="shared" si="21"/>
        <v>0.217</v>
      </c>
      <c r="D204" s="65">
        <f t="shared" si="22"/>
        <v>8.2405933502193968E-2</v>
      </c>
      <c r="E204" s="65">
        <f t="shared" si="23"/>
        <v>7.6436909181945741E-6</v>
      </c>
      <c r="F204" s="65">
        <f t="shared" si="24"/>
        <v>5.8215400267957242E-74</v>
      </c>
      <c r="G204" s="65">
        <f t="shared" si="25"/>
        <v>0.29941357719311218</v>
      </c>
      <c r="H204" s="65">
        <f t="shared" si="26"/>
        <v>212.58363980710965</v>
      </c>
    </row>
    <row r="205" spans="1:8" x14ac:dyDescent="0.3">
      <c r="A205" s="65">
        <f t="shared" si="27"/>
        <v>2164</v>
      </c>
      <c r="B205" s="65">
        <v>199</v>
      </c>
      <c r="C205" s="65">
        <f t="shared" si="21"/>
        <v>0.217</v>
      </c>
      <c r="D205" s="65">
        <f t="shared" si="22"/>
        <v>8.193069875910601E-2</v>
      </c>
      <c r="E205" s="65">
        <f t="shared" si="23"/>
        <v>7.2416982192691244E-6</v>
      </c>
      <c r="F205" s="65">
        <f t="shared" si="24"/>
        <v>2.5052649959565818E-74</v>
      </c>
      <c r="G205" s="65">
        <f t="shared" si="25"/>
        <v>0.29893794045732525</v>
      </c>
      <c r="H205" s="65">
        <f t="shared" si="26"/>
        <v>212.24593772470092</v>
      </c>
    </row>
    <row r="206" spans="1:8" x14ac:dyDescent="0.3">
      <c r="A206" s="65">
        <f t="shared" si="27"/>
        <v>2165</v>
      </c>
      <c r="B206" s="65">
        <v>200</v>
      </c>
      <c r="C206" s="65">
        <f t="shared" si="21"/>
        <v>0.217</v>
      </c>
      <c r="D206" s="65">
        <f t="shared" si="22"/>
        <v>8.1458204693193106E-2</v>
      </c>
      <c r="E206" s="65">
        <f t="shared" si="23"/>
        <v>6.8608468945461284E-6</v>
      </c>
      <c r="F206" s="65">
        <f t="shared" si="24"/>
        <v>1.078125834586036E-74</v>
      </c>
      <c r="G206" s="65">
        <f t="shared" si="25"/>
        <v>0.29846506554008767</v>
      </c>
      <c r="H206" s="65">
        <f t="shared" si="26"/>
        <v>211.91019653346225</v>
      </c>
    </row>
    <row r="207" spans="1:8" x14ac:dyDescent="0.3">
      <c r="A207" s="65">
        <f t="shared" si="27"/>
        <v>2166</v>
      </c>
      <c r="B207" s="65">
        <v>201</v>
      </c>
      <c r="C207" s="65">
        <f t="shared" si="21"/>
        <v>0.217</v>
      </c>
      <c r="D207" s="65">
        <f t="shared" si="22"/>
        <v>8.0988435498979119E-2</v>
      </c>
      <c r="E207" s="65">
        <f t="shared" si="23"/>
        <v>6.5000250887496792E-6</v>
      </c>
      <c r="F207" s="65">
        <f t="shared" si="24"/>
        <v>4.639650165063872E-75</v>
      </c>
      <c r="G207" s="65">
        <f t="shared" si="25"/>
        <v>0.29799493552406786</v>
      </c>
      <c r="H207" s="65">
        <f t="shared" si="26"/>
        <v>211.57640422208817</v>
      </c>
    </row>
    <row r="208" spans="1:8" x14ac:dyDescent="0.3">
      <c r="A208" s="65">
        <f t="shared" si="27"/>
        <v>2167</v>
      </c>
      <c r="B208" s="65">
        <v>202</v>
      </c>
      <c r="C208" s="65">
        <f t="shared" si="21"/>
        <v>0.217</v>
      </c>
      <c r="D208" s="65">
        <f t="shared" si="22"/>
        <v>8.0521375462138098E-2</v>
      </c>
      <c r="E208" s="65">
        <f t="shared" si="23"/>
        <v>6.1581794206719953E-6</v>
      </c>
      <c r="F208" s="65">
        <f t="shared" si="24"/>
        <v>1.9966457498388965E-75</v>
      </c>
      <c r="G208" s="65">
        <f t="shared" si="25"/>
        <v>0.29752753364155876</v>
      </c>
      <c r="H208" s="65">
        <f t="shared" si="26"/>
        <v>211.24454888550673</v>
      </c>
    </row>
    <row r="209" spans="1:8" x14ac:dyDescent="0.3">
      <c r="A209" s="65">
        <f t="shared" si="27"/>
        <v>2168</v>
      </c>
      <c r="B209" s="65">
        <v>203</v>
      </c>
      <c r="C209" s="65">
        <f t="shared" si="21"/>
        <v>0.217</v>
      </c>
      <c r="D209" s="65">
        <f t="shared" si="22"/>
        <v>8.0057008958968515E-2</v>
      </c>
      <c r="E209" s="65">
        <f t="shared" si="23"/>
        <v>5.8343119079380003E-6</v>
      </c>
      <c r="F209" s="65">
        <f t="shared" si="24"/>
        <v>8.5924457847453532E-76</v>
      </c>
      <c r="G209" s="65">
        <f t="shared" si="25"/>
        <v>0.29706284327087645</v>
      </c>
      <c r="H209" s="65">
        <f t="shared" si="26"/>
        <v>210.91461872232227</v>
      </c>
    </row>
    <row r="210" spans="1:8" x14ac:dyDescent="0.3">
      <c r="A210" s="65">
        <f t="shared" si="27"/>
        <v>2169</v>
      </c>
      <c r="B210" s="65">
        <v>204</v>
      </c>
      <c r="C210" s="65">
        <f t="shared" si="21"/>
        <v>0.217</v>
      </c>
      <c r="D210" s="65">
        <f t="shared" si="22"/>
        <v>7.9595320455870713E-2</v>
      </c>
      <c r="E210" s="65">
        <f t="shared" si="23"/>
        <v>5.5274770535011095E-6</v>
      </c>
      <c r="F210" s="65">
        <f t="shared" si="24"/>
        <v>3.697707746591875E-76</v>
      </c>
      <c r="G210" s="65">
        <f t="shared" si="25"/>
        <v>0.29660084793292424</v>
      </c>
      <c r="H210" s="65">
        <f t="shared" si="26"/>
        <v>210.58660203237622</v>
      </c>
    </row>
    <row r="211" spans="1:8" x14ac:dyDescent="0.3">
      <c r="A211" s="65">
        <f t="shared" si="27"/>
        <v>2170</v>
      </c>
      <c r="B211" s="65">
        <v>205</v>
      </c>
      <c r="C211" s="65">
        <f t="shared" si="21"/>
        <v>0.217</v>
      </c>
      <c r="D211" s="65">
        <f t="shared" si="22"/>
        <v>7.9136294508827199E-2</v>
      </c>
      <c r="E211" s="65">
        <f t="shared" si="23"/>
        <v>5.2367790853642392E-6</v>
      </c>
      <c r="F211" s="65">
        <f t="shared" si="24"/>
        <v>1.591286453442591E-76</v>
      </c>
      <c r="G211" s="65">
        <f t="shared" si="25"/>
        <v>0.29614153128791254</v>
      </c>
      <c r="H211" s="65">
        <f t="shared" si="26"/>
        <v>210.26048721441791</v>
      </c>
    </row>
    <row r="212" spans="1:8" x14ac:dyDescent="0.3">
      <c r="A212" s="65">
        <f t="shared" si="27"/>
        <v>2171</v>
      </c>
      <c r="B212" s="65">
        <v>206</v>
      </c>
      <c r="C212" s="65">
        <f t="shared" si="21"/>
        <v>0.217</v>
      </c>
      <c r="D212" s="65">
        <f t="shared" si="22"/>
        <v>7.8679915762886105E-2</v>
      </c>
      <c r="E212" s="65">
        <f t="shared" si="23"/>
        <v>4.9613693414680163E-6</v>
      </c>
      <c r="F212" s="65">
        <f t="shared" si="24"/>
        <v>6.8480062526408597E-77</v>
      </c>
      <c r="G212" s="65">
        <f t="shared" si="25"/>
        <v>0.29568487713222757</v>
      </c>
      <c r="H212" s="65">
        <f t="shared" si="26"/>
        <v>209.93626276388159</v>
      </c>
    </row>
    <row r="213" spans="1:8" x14ac:dyDescent="0.3">
      <c r="A213" s="65">
        <f t="shared" si="27"/>
        <v>2172</v>
      </c>
      <c r="B213" s="65">
        <v>207</v>
      </c>
      <c r="C213" s="65">
        <f t="shared" si="21"/>
        <v>0.217</v>
      </c>
      <c r="D213" s="65">
        <f t="shared" si="22"/>
        <v>7.8226168951647537E-2</v>
      </c>
      <c r="E213" s="65">
        <f t="shared" si="23"/>
        <v>4.70044379211132E-6</v>
      </c>
      <c r="F213" s="65">
        <f t="shared" si="24"/>
        <v>2.9469986082489348E-77</v>
      </c>
      <c r="G213" s="65">
        <f t="shared" si="25"/>
        <v>0.29523086939543969</v>
      </c>
      <c r="H213" s="65">
        <f t="shared" si="26"/>
        <v>209.61391727076219</v>
      </c>
    </row>
    <row r="214" spans="1:8" x14ac:dyDescent="0.3">
      <c r="A214" s="65">
        <f t="shared" si="27"/>
        <v>2173</v>
      </c>
      <c r="B214" s="65">
        <v>208</v>
      </c>
      <c r="C214" s="65">
        <f t="shared" si="21"/>
        <v>0.217</v>
      </c>
      <c r="D214" s="65">
        <f t="shared" si="22"/>
        <v>7.7775038896752871E-2</v>
      </c>
      <c r="E214" s="65">
        <f t="shared" si="23"/>
        <v>4.4532406926714411E-6</v>
      </c>
      <c r="F214" s="65">
        <f t="shared" si="24"/>
        <v>1.2682232574878571E-77</v>
      </c>
      <c r="G214" s="65">
        <f t="shared" si="25"/>
        <v>0.29477949213744553</v>
      </c>
      <c r="H214" s="65">
        <f t="shared" si="26"/>
        <v>209.29343941758631</v>
      </c>
    </row>
    <row r="215" spans="1:8" x14ac:dyDescent="0.3">
      <c r="A215" s="65">
        <f t="shared" si="27"/>
        <v>2174</v>
      </c>
      <c r="B215" s="65">
        <v>209</v>
      </c>
      <c r="C215" s="65">
        <f t="shared" si="21"/>
        <v>0.217</v>
      </c>
      <c r="D215" s="65">
        <f t="shared" si="22"/>
        <v>7.7326510507377003E-2</v>
      </c>
      <c r="E215" s="65">
        <f t="shared" si="23"/>
        <v>4.2190383597709284E-6</v>
      </c>
      <c r="F215" s="65">
        <f t="shared" si="24"/>
        <v>5.4577230757119174E-78</v>
      </c>
      <c r="G215" s="65">
        <f t="shared" si="25"/>
        <v>0.2943307295457368</v>
      </c>
      <c r="H215" s="65">
        <f t="shared" si="26"/>
        <v>208.97481797747312</v>
      </c>
    </row>
    <row r="216" spans="1:8" x14ac:dyDescent="0.3">
      <c r="A216" s="65">
        <f t="shared" si="27"/>
        <v>2175</v>
      </c>
      <c r="B216" s="65">
        <v>210</v>
      </c>
      <c r="C216" s="65">
        <f t="shared" si="21"/>
        <v>0.217</v>
      </c>
      <c r="D216" s="65">
        <f t="shared" si="22"/>
        <v>7.688056877972356E-2</v>
      </c>
      <c r="E216" s="65">
        <f t="shared" si="23"/>
        <v>3.9971530643991385E-6</v>
      </c>
      <c r="F216" s="65">
        <f t="shared" si="24"/>
        <v>2.3486985430436098E-78</v>
      </c>
      <c r="G216" s="65">
        <f t="shared" si="25"/>
        <v>0.29388456593278794</v>
      </c>
      <c r="H216" s="65">
        <f t="shared" si="26"/>
        <v>208.65804181227944</v>
      </c>
    </row>
    <row r="217" spans="1:8" x14ac:dyDescent="0.3">
      <c r="A217" s="65">
        <f t="shared" si="27"/>
        <v>2176</v>
      </c>
      <c r="B217" s="65">
        <v>211</v>
      </c>
      <c r="C217" s="65">
        <f t="shared" si="21"/>
        <v>0.217</v>
      </c>
      <c r="D217" s="65">
        <f t="shared" si="22"/>
        <v>7.6437198796523068E-2</v>
      </c>
      <c r="E217" s="65">
        <f t="shared" si="23"/>
        <v>3.7869370358374453E-6</v>
      </c>
      <c r="F217" s="65">
        <f t="shared" si="24"/>
        <v>1.0107483962761818E-78</v>
      </c>
      <c r="G217" s="65">
        <f t="shared" si="25"/>
        <v>0.29344098573355892</v>
      </c>
      <c r="H217" s="65">
        <f t="shared" si="26"/>
        <v>208.34309987082685</v>
      </c>
    </row>
    <row r="218" spans="1:8" x14ac:dyDescent="0.3">
      <c r="A218" s="65">
        <f t="shared" si="27"/>
        <v>2177</v>
      </c>
      <c r="B218" s="65">
        <v>212</v>
      </c>
      <c r="C218" s="65">
        <f t="shared" si="21"/>
        <v>0.217</v>
      </c>
      <c r="D218" s="65">
        <f t="shared" si="22"/>
        <v>7.599638572653386E-2</v>
      </c>
      <c r="E218" s="65">
        <f t="shared" si="23"/>
        <v>3.5877765705609972E-6</v>
      </c>
      <c r="F218" s="65">
        <f t="shared" si="24"/>
        <v>4.3496953817281596E-79</v>
      </c>
      <c r="G218" s="65">
        <f t="shared" si="25"/>
        <v>0.29299997350310442</v>
      </c>
      <c r="H218" s="65">
        <f t="shared" si="26"/>
        <v>208.02998118720413</v>
      </c>
    </row>
    <row r="219" spans="1:8" x14ac:dyDescent="0.3">
      <c r="A219" s="65">
        <f t="shared" si="27"/>
        <v>2178</v>
      </c>
      <c r="B219" s="65">
        <v>213</v>
      </c>
      <c r="C219" s="65">
        <f t="shared" si="21"/>
        <v>0.217</v>
      </c>
      <c r="D219" s="65">
        <f t="shared" si="22"/>
        <v>7.5558114824045994E-2</v>
      </c>
      <c r="E219" s="65">
        <f t="shared" si="23"/>
        <v>3.3990902405959482E-6</v>
      </c>
      <c r="F219" s="65">
        <f t="shared" si="24"/>
        <v>1.8718654398594824E-79</v>
      </c>
      <c r="G219" s="65">
        <f t="shared" si="25"/>
        <v>0.29256151391428659</v>
      </c>
      <c r="H219" s="65">
        <f t="shared" si="26"/>
        <v>207.71867487914346</v>
      </c>
    </row>
    <row r="220" spans="1:8" x14ac:dyDescent="0.3">
      <c r="A220" s="65">
        <f t="shared" si="27"/>
        <v>2179</v>
      </c>
      <c r="B220" s="65">
        <v>214</v>
      </c>
      <c r="C220" s="65">
        <f t="shared" si="21"/>
        <v>0.217</v>
      </c>
      <c r="D220" s="65">
        <f t="shared" si="22"/>
        <v>7.5122371428387943E-2</v>
      </c>
      <c r="E220" s="65">
        <f t="shared" si="23"/>
        <v>3.220327196101859E-6</v>
      </c>
      <c r="F220" s="65">
        <f t="shared" si="24"/>
        <v>8.0554611701293933E-80</v>
      </c>
      <c r="G220" s="65">
        <f t="shared" si="25"/>
        <v>0.29212559175558406</v>
      </c>
      <c r="H220" s="65">
        <f t="shared" si="26"/>
        <v>207.40917014646467</v>
      </c>
    </row>
    <row r="221" spans="1:8" x14ac:dyDescent="0.3">
      <c r="A221" s="65">
        <f t="shared" si="27"/>
        <v>2180</v>
      </c>
      <c r="B221" s="65">
        <v>215</v>
      </c>
      <c r="C221" s="65">
        <f t="shared" si="21"/>
        <v>0.217</v>
      </c>
      <c r="D221" s="65">
        <f t="shared" si="22"/>
        <v>7.4689140963436318E-2</v>
      </c>
      <c r="E221" s="65">
        <f t="shared" si="23"/>
        <v>3.050965557223637E-6</v>
      </c>
      <c r="F221" s="65">
        <f t="shared" si="24"/>
        <v>3.4666196234882925E-80</v>
      </c>
      <c r="G221" s="65">
        <f t="shared" si="25"/>
        <v>0.29169219192899359</v>
      </c>
      <c r="H221" s="65">
        <f t="shared" si="26"/>
        <v>207.10145626958544</v>
      </c>
    </row>
    <row r="222" spans="1:8" x14ac:dyDescent="0.3">
      <c r="A222" s="65">
        <f t="shared" si="27"/>
        <v>2181</v>
      </c>
      <c r="B222" s="65">
        <v>216</v>
      </c>
      <c r="C222" s="65">
        <f t="shared" si="21"/>
        <v>0.217</v>
      </c>
      <c r="D222" s="65">
        <f t="shared" si="22"/>
        <v>7.4258408937128123E-2</v>
      </c>
      <c r="E222" s="65">
        <f t="shared" si="23"/>
        <v>2.8905108905183838E-6</v>
      </c>
      <c r="F222" s="65">
        <f t="shared" si="24"/>
        <v>1.49183905926035E-80</v>
      </c>
      <c r="G222" s="65">
        <f t="shared" si="25"/>
        <v>0.29126129944801865</v>
      </c>
      <c r="H222" s="65">
        <f t="shared" si="26"/>
        <v>206.79552260809325</v>
      </c>
    </row>
    <row r="223" spans="1:8" x14ac:dyDescent="0.3">
      <c r="A223" s="65">
        <f t="shared" si="27"/>
        <v>2182</v>
      </c>
      <c r="B223" s="65">
        <v>217</v>
      </c>
      <c r="C223" s="65">
        <f t="shared" si="21"/>
        <v>0.217</v>
      </c>
      <c r="D223" s="65">
        <f t="shared" si="22"/>
        <v>7.3830160940976025E-2</v>
      </c>
      <c r="E223" s="65">
        <f t="shared" si="23"/>
        <v>2.7384947655090605E-6</v>
      </c>
      <c r="F223" s="65">
        <f t="shared" si="24"/>
        <v>6.4200403287835912E-81</v>
      </c>
      <c r="G223" s="65">
        <f t="shared" si="25"/>
        <v>0.29083289943574153</v>
      </c>
      <c r="H223" s="65">
        <f t="shared" si="26"/>
        <v>206.4913585993765</v>
      </c>
    </row>
    <row r="224" spans="1:8" x14ac:dyDescent="0.3">
      <c r="A224" s="65">
        <f t="shared" si="27"/>
        <v>2183</v>
      </c>
      <c r="B224" s="65">
        <v>218</v>
      </c>
      <c r="C224" s="65">
        <f t="shared" si="21"/>
        <v>0.217</v>
      </c>
      <c r="D224" s="65">
        <f t="shared" si="22"/>
        <v>7.340438264958643E-2</v>
      </c>
      <c r="E224" s="65">
        <f t="shared" si="23"/>
        <v>2.5944733871511573E-6</v>
      </c>
      <c r="F224" s="65">
        <f t="shared" si="24"/>
        <v>2.7628260278722116E-81</v>
      </c>
      <c r="G224" s="65">
        <f t="shared" si="25"/>
        <v>0.29040697712297359</v>
      </c>
      <c r="H224" s="65">
        <f t="shared" si="26"/>
        <v>206.18895375731125</v>
      </c>
    </row>
    <row r="225" spans="1:8" x14ac:dyDescent="0.3">
      <c r="A225" s="65">
        <f t="shared" si="27"/>
        <v>2184</v>
      </c>
      <c r="B225" s="65">
        <v>219</v>
      </c>
      <c r="C225" s="65">
        <f t="shared" si="21"/>
        <v>0.217</v>
      </c>
      <c r="D225" s="65">
        <f t="shared" si="22"/>
        <v>7.2981059820180244E-2</v>
      </c>
      <c r="E225" s="65">
        <f t="shared" si="23"/>
        <v>2.4580263002198225E-6</v>
      </c>
      <c r="F225" s="65">
        <f t="shared" si="24"/>
        <v>1.1889656870324042E-81</v>
      </c>
      <c r="G225" s="65">
        <f t="shared" si="25"/>
        <v>0.28998351784648047</v>
      </c>
      <c r="H225" s="65">
        <f t="shared" si="26"/>
        <v>205.88829767100114</v>
      </c>
    </row>
    <row r="226" spans="1:8" x14ac:dyDescent="0.3">
      <c r="A226" s="65">
        <f t="shared" si="27"/>
        <v>2185</v>
      </c>
      <c r="B226" s="65">
        <v>220</v>
      </c>
      <c r="C226" s="65">
        <f t="shared" si="21"/>
        <v>0.217</v>
      </c>
      <c r="D226" s="65">
        <f t="shared" si="22"/>
        <v>7.2560178292116417E-2</v>
      </c>
      <c r="E226" s="65">
        <f t="shared" si="23"/>
        <v>2.328755161835218E-6</v>
      </c>
      <c r="F226" s="65">
        <f t="shared" si="24"/>
        <v>5.1166428529312443E-82</v>
      </c>
      <c r="G226" s="65">
        <f t="shared" si="25"/>
        <v>0.28956250704727826</v>
      </c>
      <c r="H226" s="65">
        <f t="shared" si="26"/>
        <v>205.58938000356756</v>
      </c>
    </row>
    <row r="227" spans="1:8" x14ac:dyDescent="0.3">
      <c r="A227" s="65">
        <f t="shared" si="27"/>
        <v>2186</v>
      </c>
      <c r="B227" s="65">
        <v>221</v>
      </c>
      <c r="C227" s="65">
        <f t="shared" si="21"/>
        <v>0.217</v>
      </c>
      <c r="D227" s="65">
        <f t="shared" si="22"/>
        <v>7.214172398641823E-2</v>
      </c>
      <c r="E227" s="65">
        <f t="shared" si="23"/>
        <v>2.2062825785424599E-6</v>
      </c>
      <c r="F227" s="65">
        <f t="shared" si="24"/>
        <v>2.2019167054177679E-82</v>
      </c>
      <c r="G227" s="65">
        <f t="shared" si="25"/>
        <v>0.28914393026899676</v>
      </c>
      <c r="H227" s="65">
        <f t="shared" si="26"/>
        <v>205.29219049098771</v>
      </c>
    </row>
    <row r="228" spans="1:8" x14ac:dyDescent="0.3">
      <c r="A228" s="65">
        <f t="shared" si="27"/>
        <v>2187</v>
      </c>
      <c r="B228" s="65">
        <v>222</v>
      </c>
      <c r="C228" s="65">
        <f t="shared" si="21"/>
        <v>0.217</v>
      </c>
      <c r="D228" s="65">
        <f t="shared" si="22"/>
        <v>7.1725682905302457E-2</v>
      </c>
      <c r="E228" s="65">
        <f t="shared" si="23"/>
        <v>2.0902510045512434E-6</v>
      </c>
      <c r="F228" s="65">
        <f t="shared" si="24"/>
        <v>9.4758170874099238E-83</v>
      </c>
      <c r="G228" s="65">
        <f t="shared" si="25"/>
        <v>0.28872777315630699</v>
      </c>
      <c r="H228" s="65">
        <f t="shared" si="26"/>
        <v>204.99671894097796</v>
      </c>
    </row>
    <row r="229" spans="1:8" x14ac:dyDescent="0.3">
      <c r="A229" s="65">
        <f t="shared" si="27"/>
        <v>2188</v>
      </c>
      <c r="B229" s="65">
        <v>223</v>
      </c>
      <c r="C229" s="65">
        <f t="shared" si="21"/>
        <v>0.217</v>
      </c>
      <c r="D229" s="65">
        <f t="shared" si="22"/>
        <v>7.1312041131710954E-2</v>
      </c>
      <c r="E229" s="65">
        <f t="shared" si="23"/>
        <v>1.980321697918626E-6</v>
      </c>
      <c r="F229" s="65">
        <f t="shared" si="24"/>
        <v>4.0778613129697789E-83</v>
      </c>
      <c r="G229" s="65">
        <f t="shared" si="25"/>
        <v>0.28831402145340884</v>
      </c>
      <c r="H229" s="65">
        <f t="shared" si="26"/>
        <v>204.70295523192027</v>
      </c>
    </row>
    <row r="230" spans="1:8" x14ac:dyDescent="0.3">
      <c r="A230" s="65">
        <f t="shared" si="27"/>
        <v>2189</v>
      </c>
      <c r="B230" s="65">
        <v>224</v>
      </c>
      <c r="C230" s="65">
        <f t="shared" si="21"/>
        <v>0.217</v>
      </c>
      <c r="D230" s="65">
        <f t="shared" si="22"/>
        <v>7.0900784828845279E-2</v>
      </c>
      <c r="E230" s="65">
        <f t="shared" si="23"/>
        <v>1.8761737316276277E-6</v>
      </c>
      <c r="F230" s="65">
        <f t="shared" si="24"/>
        <v>1.7548832712177667E-83</v>
      </c>
      <c r="G230" s="65">
        <f t="shared" si="25"/>
        <v>0.28790266100257694</v>
      </c>
      <c r="H230" s="65">
        <f t="shared" si="26"/>
        <v>204.41088931182964</v>
      </c>
    </row>
    <row r="231" spans="1:8" x14ac:dyDescent="0.3">
      <c r="A231" s="65">
        <f t="shared" si="27"/>
        <v>2190</v>
      </c>
      <c r="B231" s="65">
        <v>225</v>
      </c>
      <c r="C231" s="65">
        <f t="shared" si="21"/>
        <v>0.217</v>
      </c>
      <c r="D231" s="65">
        <f t="shared" si="22"/>
        <v>7.0491900239703725E-2</v>
      </c>
      <c r="E231" s="65">
        <f t="shared" si="23"/>
        <v>1.7775030566746768E-6</v>
      </c>
      <c r="F231" s="65">
        <f t="shared" si="24"/>
        <v>7.552035391211648E-84</v>
      </c>
      <c r="G231" s="65">
        <f t="shared" si="25"/>
        <v>0.28749367774276041</v>
      </c>
      <c r="H231" s="65">
        <f t="shared" si="26"/>
        <v>204.12051119735989</v>
      </c>
    </row>
    <row r="232" spans="1:8" x14ac:dyDescent="0.3">
      <c r="A232" s="65">
        <f t="shared" si="27"/>
        <v>2191</v>
      </c>
      <c r="B232" s="65">
        <v>226</v>
      </c>
      <c r="C232" s="65">
        <f t="shared" si="21"/>
        <v>0.217</v>
      </c>
      <c r="D232" s="65">
        <f t="shared" si="22"/>
        <v>7.0085373686621169E-2</v>
      </c>
      <c r="E232" s="65">
        <f t="shared" si="23"/>
        <v>1.6840216144305853E-6</v>
      </c>
      <c r="F232" s="65">
        <f t="shared" si="24"/>
        <v>3.2499733449812058E-84</v>
      </c>
      <c r="G232" s="65">
        <f t="shared" si="25"/>
        <v>0.28708705770823562</v>
      </c>
      <c r="H232" s="65">
        <f t="shared" si="26"/>
        <v>203.83181097284728</v>
      </c>
    </row>
    <row r="233" spans="1:8" x14ac:dyDescent="0.3">
      <c r="A233" s="65">
        <f t="shared" si="27"/>
        <v>2192</v>
      </c>
      <c r="B233" s="65">
        <v>227</v>
      </c>
      <c r="C233" s="65">
        <f t="shared" si="21"/>
        <v>0.217</v>
      </c>
      <c r="D233" s="65">
        <f t="shared" si="22"/>
        <v>6.9681191570811526E-2</v>
      </c>
      <c r="E233" s="65">
        <f t="shared" si="23"/>
        <v>1.5954564956837873E-6</v>
      </c>
      <c r="F233" s="65">
        <f t="shared" si="24"/>
        <v>1.3986066266824006E-84</v>
      </c>
      <c r="G233" s="65">
        <f t="shared" si="25"/>
        <v>0.28668278702730721</v>
      </c>
      <c r="H233" s="65">
        <f t="shared" si="26"/>
        <v>203.54477878938812</v>
      </c>
    </row>
    <row r="234" spans="1:8" x14ac:dyDescent="0.3">
      <c r="A234" s="65">
        <f t="shared" si="27"/>
        <v>2193</v>
      </c>
      <c r="B234" s="65">
        <v>228</v>
      </c>
      <c r="C234" s="65">
        <f t="shared" si="21"/>
        <v>0.217</v>
      </c>
      <c r="D234" s="65">
        <f t="shared" si="22"/>
        <v>6.9279340371912884E-2</v>
      </c>
      <c r="E234" s="65">
        <f t="shared" si="23"/>
        <v>1.5115491439106529E-6</v>
      </c>
      <c r="F234" s="65">
        <f t="shared" si="24"/>
        <v>6.0188201211575789E-85</v>
      </c>
      <c r="G234" s="65">
        <f t="shared" si="25"/>
        <v>0.28628085192105679</v>
      </c>
      <c r="H234" s="65">
        <f t="shared" si="26"/>
        <v>203.25940486395032</v>
      </c>
    </row>
    <row r="235" spans="1:8" x14ac:dyDescent="0.3">
      <c r="A235" s="65">
        <f t="shared" si="27"/>
        <v>2194</v>
      </c>
      <c r="B235" s="65">
        <v>229</v>
      </c>
      <c r="C235" s="65">
        <f t="shared" si="21"/>
        <v>0.217</v>
      </c>
      <c r="D235" s="65">
        <f t="shared" si="22"/>
        <v>6.8879806647535236E-2</v>
      </c>
      <c r="E235" s="65">
        <f t="shared" si="23"/>
        <v>1.432054600447009E-6</v>
      </c>
      <c r="F235" s="65">
        <f t="shared" si="24"/>
        <v>2.5901633068036871E-85</v>
      </c>
      <c r="G235" s="65">
        <f t="shared" si="25"/>
        <v>0.28588123870213566</v>
      </c>
      <c r="H235" s="65">
        <f t="shared" si="26"/>
        <v>202.97567947851633</v>
      </c>
    </row>
    <row r="236" spans="1:8" x14ac:dyDescent="0.3">
      <c r="A236" s="65">
        <f t="shared" si="27"/>
        <v>2195</v>
      </c>
      <c r="B236" s="65">
        <v>230</v>
      </c>
      <c r="C236" s="65">
        <f t="shared" si="21"/>
        <v>0.217</v>
      </c>
      <c r="D236" s="65">
        <f t="shared" si="22"/>
        <v>6.8482577032810715E-2</v>
      </c>
      <c r="E236" s="65">
        <f t="shared" si="23"/>
        <v>1.3567407893571336E-6</v>
      </c>
      <c r="F236" s="65">
        <f t="shared" si="24"/>
        <v>1.1146613158164797E-85</v>
      </c>
      <c r="G236" s="65">
        <f t="shared" si="25"/>
        <v>0.2854839337736001</v>
      </c>
      <c r="H236" s="65">
        <f t="shared" si="26"/>
        <v>202.69359297925607</v>
      </c>
    </row>
    <row r="237" spans="1:8" x14ac:dyDescent="0.3">
      <c r="A237" s="65">
        <f t="shared" si="27"/>
        <v>2196</v>
      </c>
      <c r="B237" s="65">
        <v>231</v>
      </c>
      <c r="C237" s="65">
        <f t="shared" si="21"/>
        <v>0.217</v>
      </c>
      <c r="D237" s="65">
        <f t="shared" si="22"/>
        <v>6.8087638239946693E-2</v>
      </c>
      <c r="E237" s="65">
        <f t="shared" si="23"/>
        <v>1.2853878399125576E-6</v>
      </c>
      <c r="F237" s="65">
        <f t="shared" si="24"/>
        <v>4.7968784273719136E-86</v>
      </c>
      <c r="G237" s="65">
        <f t="shared" si="25"/>
        <v>0.28508892362778659</v>
      </c>
      <c r="H237" s="65">
        <f t="shared" si="26"/>
        <v>202.41313577572848</v>
      </c>
    </row>
    <row r="238" spans="1:8" x14ac:dyDescent="0.3">
      <c r="A238" s="65">
        <f t="shared" si="27"/>
        <v>2197</v>
      </c>
      <c r="B238" s="65">
        <v>232</v>
      </c>
      <c r="C238" s="65">
        <f t="shared" si="21"/>
        <v>0.217</v>
      </c>
      <c r="D238" s="65">
        <f t="shared" si="22"/>
        <v>6.7694977057781158E-2</v>
      </c>
      <c r="E238" s="65">
        <f t="shared" si="23"/>
        <v>1.2177874447026409E-6</v>
      </c>
      <c r="F238" s="65">
        <f t="shared" si="24"/>
        <v>2.064307993870949E-86</v>
      </c>
      <c r="G238" s="65">
        <f t="shared" si="25"/>
        <v>0.28469619484522585</v>
      </c>
      <c r="H238" s="65">
        <f t="shared" si="26"/>
        <v>202.13429834011035</v>
      </c>
    </row>
    <row r="239" spans="1:8" x14ac:dyDescent="0.3">
      <c r="A239" s="65">
        <f t="shared" si="27"/>
        <v>2198</v>
      </c>
      <c r="B239" s="65">
        <v>233</v>
      </c>
      <c r="C239" s="65">
        <f t="shared" si="21"/>
        <v>0.217</v>
      </c>
      <c r="D239" s="65">
        <f t="shared" si="22"/>
        <v>6.7304580351340793E-2</v>
      </c>
      <c r="E239" s="65">
        <f t="shared" si="23"/>
        <v>1.1537422515030765E-6</v>
      </c>
      <c r="F239" s="65">
        <f t="shared" si="24"/>
        <v>8.8836262125035237E-87</v>
      </c>
      <c r="G239" s="65">
        <f t="shared" si="25"/>
        <v>0.28430573409359228</v>
      </c>
      <c r="H239" s="65">
        <f t="shared" si="26"/>
        <v>201.85707120645051</v>
      </c>
    </row>
    <row r="240" spans="1:8" x14ac:dyDescent="0.3">
      <c r="A240" s="65">
        <f t="shared" si="27"/>
        <v>2199</v>
      </c>
      <c r="B240" s="65">
        <v>234</v>
      </c>
      <c r="C240" s="65">
        <f t="shared" si="21"/>
        <v>0.217</v>
      </c>
      <c r="D240" s="65">
        <f t="shared" si="22"/>
        <v>6.6916435061401672E-2</v>
      </c>
      <c r="E240" s="65">
        <f t="shared" si="23"/>
        <v>1.0930652871268673E-6</v>
      </c>
      <c r="F240" s="65">
        <f t="shared" si="24"/>
        <v>3.8230155053314003E-87</v>
      </c>
      <c r="G240" s="65">
        <f t="shared" si="25"/>
        <v>0.2839175281266888</v>
      </c>
      <c r="H240" s="65">
        <f t="shared" si="26"/>
        <v>201.58144496994905</v>
      </c>
    </row>
    <row r="241" spans="1:8" x14ac:dyDescent="0.3">
      <c r="A241" s="65">
        <f t="shared" si="27"/>
        <v>2200</v>
      </c>
      <c r="B241" s="65">
        <v>235</v>
      </c>
      <c r="C241" s="65">
        <f t="shared" si="21"/>
        <v>0.217</v>
      </c>
      <c r="D241" s="65">
        <f t="shared" si="22"/>
        <v>6.6530528204052378E-2</v>
      </c>
      <c r="E241" s="65">
        <f t="shared" si="23"/>
        <v>1.0355794115758416E-6</v>
      </c>
      <c r="F241" s="65">
        <f t="shared" si="24"/>
        <v>1.6452118993292332E-87</v>
      </c>
      <c r="G241" s="65">
        <f t="shared" si="25"/>
        <v>0.28353156378346395</v>
      </c>
      <c r="H241" s="65">
        <f t="shared" si="26"/>
        <v>201.3074102862594</v>
      </c>
    </row>
    <row r="242" spans="1:8" x14ac:dyDescent="0.3">
      <c r="A242" s="65">
        <f t="shared" si="27"/>
        <v>2201</v>
      </c>
      <c r="B242" s="65">
        <v>236</v>
      </c>
      <c r="C242" s="65">
        <f t="shared" si="21"/>
        <v>0.217</v>
      </c>
      <c r="D242" s="65">
        <f t="shared" si="22"/>
        <v>6.614684687025961E-2</v>
      </c>
      <c r="E242" s="65">
        <f t="shared" si="23"/>
        <v>9.8111680089909644E-7</v>
      </c>
      <c r="F242" s="65">
        <f t="shared" si="24"/>
        <v>7.0800711896666665E-88</v>
      </c>
      <c r="G242" s="65">
        <f t="shared" si="25"/>
        <v>0.28314782798706051</v>
      </c>
      <c r="H242" s="65">
        <f t="shared" si="26"/>
        <v>201.03495787081297</v>
      </c>
    </row>
    <row r="243" spans="1:8" x14ac:dyDescent="0.3">
      <c r="A243" s="65">
        <f t="shared" si="27"/>
        <v>2202</v>
      </c>
      <c r="B243" s="65">
        <v>237</v>
      </c>
      <c r="C243" s="65">
        <f t="shared" si="21"/>
        <v>0.217</v>
      </c>
      <c r="D243" s="65">
        <f t="shared" si="22"/>
        <v>6.5765378225436488E-2</v>
      </c>
      <c r="E243" s="65">
        <f t="shared" si="23"/>
        <v>9.2951845724868696E-7</v>
      </c>
      <c r="F243" s="65">
        <f t="shared" si="24"/>
        <v>3.0468663684711579E-88</v>
      </c>
      <c r="G243" s="65">
        <f t="shared" si="25"/>
        <v>0.28276630774389372</v>
      </c>
      <c r="H243" s="65">
        <f t="shared" si="26"/>
        <v>200.76407849816454</v>
      </c>
    </row>
    <row r="244" spans="1:8" x14ac:dyDescent="0.3">
      <c r="A244" s="65">
        <f t="shared" si="27"/>
        <v>2203</v>
      </c>
      <c r="B244" s="65">
        <v>238</v>
      </c>
      <c r="C244" s="65">
        <f t="shared" si="21"/>
        <v>0.217</v>
      </c>
      <c r="D244" s="65">
        <f t="shared" si="22"/>
        <v>6.5386109509013107E-2</v>
      </c>
      <c r="E244" s="65">
        <f t="shared" si="23"/>
        <v>8.8063374470216257E-7</v>
      </c>
      <c r="F244" s="65">
        <f t="shared" si="24"/>
        <v>1.3112007518892508E-88</v>
      </c>
      <c r="G244" s="65">
        <f t="shared" si="25"/>
        <v>0.28238699014275781</v>
      </c>
      <c r="H244" s="65">
        <f t="shared" si="26"/>
        <v>200.49476300135805</v>
      </c>
    </row>
    <row r="245" spans="1:8" x14ac:dyDescent="0.3">
      <c r="A245" s="65">
        <f t="shared" si="27"/>
        <v>2204</v>
      </c>
      <c r="B245" s="65">
        <v>239</v>
      </c>
      <c r="C245" s="65">
        <f t="shared" si="21"/>
        <v>0.217</v>
      </c>
      <c r="D245" s="65">
        <f t="shared" si="22"/>
        <v>6.5009028034009736E-2</v>
      </c>
      <c r="E245" s="65">
        <f t="shared" si="23"/>
        <v>8.3431994949689361E-7</v>
      </c>
      <c r="F245" s="65">
        <f t="shared" si="24"/>
        <v>5.6426741571133031E-89</v>
      </c>
      <c r="G245" s="65">
        <f t="shared" si="25"/>
        <v>0.28200986235395925</v>
      </c>
      <c r="H245" s="65">
        <f t="shared" si="26"/>
        <v>200.22700227131108</v>
      </c>
    </row>
    <row r="246" spans="1:8" x14ac:dyDescent="0.3">
      <c r="A246" s="65">
        <f t="shared" si="27"/>
        <v>2205</v>
      </c>
      <c r="B246" s="65">
        <v>240</v>
      </c>
      <c r="C246" s="65">
        <f t="shared" si="21"/>
        <v>0.217</v>
      </c>
      <c r="D246" s="65">
        <f t="shared" si="22"/>
        <v>6.4634121186612409E-2</v>
      </c>
      <c r="E246" s="65">
        <f t="shared" si="23"/>
        <v>7.9044186339227907E-7</v>
      </c>
      <c r="F246" s="65">
        <f t="shared" si="24"/>
        <v>2.4282911367673415E-89</v>
      </c>
      <c r="G246" s="65">
        <f t="shared" si="25"/>
        <v>0.28163491162847581</v>
      </c>
      <c r="H246" s="65">
        <f t="shared" si="26"/>
        <v>199.96078725621783</v>
      </c>
    </row>
    <row r="247" spans="1:8" x14ac:dyDescent="0.3">
      <c r="A247" s="65">
        <f t="shared" si="27"/>
        <v>2206</v>
      </c>
      <c r="B247" s="65">
        <v>241</v>
      </c>
      <c r="C247" s="65">
        <f t="shared" si="21"/>
        <v>0.217</v>
      </c>
      <c r="D247" s="65">
        <f t="shared" si="22"/>
        <v>6.4261376425750999E-2</v>
      </c>
      <c r="E247" s="65">
        <f t="shared" si="23"/>
        <v>7.4887138894355999E-7</v>
      </c>
      <c r="F247" s="65">
        <f t="shared" si="24"/>
        <v>1.045000593817665E-89</v>
      </c>
      <c r="G247" s="65">
        <f t="shared" si="25"/>
        <v>0.28126212529713995</v>
      </c>
      <c r="H247" s="65">
        <f t="shared" si="26"/>
        <v>199.69610896096935</v>
      </c>
    </row>
    <row r="248" spans="1:8" x14ac:dyDescent="0.3">
      <c r="A248" s="65">
        <f t="shared" si="27"/>
        <v>2207</v>
      </c>
      <c r="B248" s="65">
        <v>242</v>
      </c>
      <c r="C248" s="65">
        <f t="shared" si="21"/>
        <v>0.217</v>
      </c>
      <c r="D248" s="65">
        <f t="shared" si="22"/>
        <v>6.3890781282679693E-2</v>
      </c>
      <c r="E248" s="65">
        <f t="shared" si="23"/>
        <v>7.0948716553482779E-7</v>
      </c>
      <c r="F248" s="65">
        <f t="shared" si="24"/>
        <v>4.4970976689928534E-90</v>
      </c>
      <c r="G248" s="65">
        <f t="shared" si="25"/>
        <v>0.28089149076984521</v>
      </c>
      <c r="H248" s="65">
        <f t="shared" si="26"/>
        <v>199.43295844659011</v>
      </c>
    </row>
    <row r="249" spans="1:8" x14ac:dyDescent="0.3">
      <c r="A249" s="65">
        <f t="shared" si="27"/>
        <v>2208</v>
      </c>
      <c r="B249" s="65">
        <v>243</v>
      </c>
      <c r="C249" s="65">
        <f t="shared" si="21"/>
        <v>0.217</v>
      </c>
      <c r="D249" s="65">
        <f t="shared" si="22"/>
        <v>6.3522323360559865E-2</v>
      </c>
      <c r="E249" s="65">
        <f t="shared" si="23"/>
        <v>6.7217421507951676E-7</v>
      </c>
      <c r="F249" s="65">
        <f t="shared" si="24"/>
        <v>1.9352991341926692E-90</v>
      </c>
      <c r="G249" s="65">
        <f t="shared" si="25"/>
        <v>0.28052299553477494</v>
      </c>
      <c r="H249" s="65">
        <f t="shared" si="26"/>
        <v>199.1713268296902</v>
      </c>
    </row>
    <row r="250" spans="1:8" x14ac:dyDescent="0.3">
      <c r="A250" s="65">
        <f t="shared" si="27"/>
        <v>2209</v>
      </c>
      <c r="B250" s="65">
        <v>244</v>
      </c>
      <c r="C250" s="65">
        <f t="shared" si="21"/>
        <v>0.217</v>
      </c>
      <c r="D250" s="65">
        <f t="shared" si="22"/>
        <v>6.3155990334045412E-2</v>
      </c>
      <c r="E250" s="65">
        <f t="shared" si="23"/>
        <v>6.3682360635399631E-7</v>
      </c>
      <c r="F250" s="65">
        <f t="shared" si="24"/>
        <v>8.3284442867030125E-91</v>
      </c>
      <c r="G250" s="65">
        <f t="shared" si="25"/>
        <v>0.28015662715765177</v>
      </c>
      <c r="H250" s="65">
        <f t="shared" si="26"/>
        <v>198.91120528193275</v>
      </c>
    </row>
    <row r="251" spans="1:8" x14ac:dyDescent="0.3">
      <c r="A251" s="65">
        <f t="shared" si="27"/>
        <v>2210</v>
      </c>
      <c r="B251" s="65">
        <v>245</v>
      </c>
      <c r="C251" s="65">
        <f t="shared" si="21"/>
        <v>0.217</v>
      </c>
      <c r="D251" s="65">
        <f t="shared" si="22"/>
        <v>6.2791769948870521E-2</v>
      </c>
      <c r="E251" s="65">
        <f t="shared" si="23"/>
        <v>6.0333213698436093E-7</v>
      </c>
      <c r="F251" s="65">
        <f t="shared" si="24"/>
        <v>3.5840962779973325E-91</v>
      </c>
      <c r="G251" s="65">
        <f t="shared" si="25"/>
        <v>0.27979237328100748</v>
      </c>
      <c r="H251" s="65">
        <f t="shared" si="26"/>
        <v>198.65258502951531</v>
      </c>
    </row>
    <row r="252" spans="1:8" x14ac:dyDescent="0.3">
      <c r="A252" s="65">
        <f t="shared" si="27"/>
        <v>2211</v>
      </c>
      <c r="B252" s="65">
        <v>246</v>
      </c>
      <c r="C252" s="65">
        <f t="shared" si="21"/>
        <v>0.217</v>
      </c>
      <c r="D252" s="65">
        <f t="shared" si="22"/>
        <v>6.2429650021439617E-2</v>
      </c>
      <c r="E252" s="65">
        <f t="shared" si="23"/>
        <v>5.7160203215797558E-7</v>
      </c>
      <c r="F252" s="65">
        <f t="shared" si="24"/>
        <v>1.5423944361930713E-91</v>
      </c>
      <c r="G252" s="65">
        <f t="shared" si="25"/>
        <v>0.27943022162347175</v>
      </c>
      <c r="H252" s="65">
        <f t="shared" si="26"/>
        <v>198.39545735266495</v>
      </c>
    </row>
    <row r="253" spans="1:8" x14ac:dyDescent="0.3">
      <c r="A253" s="65">
        <f t="shared" si="27"/>
        <v>2212</v>
      </c>
      <c r="B253" s="65">
        <v>247</v>
      </c>
      <c r="C253" s="65">
        <f t="shared" si="21"/>
        <v>0.217</v>
      </c>
      <c r="D253" s="65">
        <f t="shared" si="22"/>
        <v>6.2069618438419932E-2</v>
      </c>
      <c r="E253" s="65">
        <f t="shared" si="23"/>
        <v>5.4154065918023053E-7</v>
      </c>
      <c r="F253" s="65">
        <f t="shared" si="24"/>
        <v>6.6376023752591977E-92</v>
      </c>
      <c r="G253" s="65">
        <f t="shared" si="25"/>
        <v>0.27907015997907914</v>
      </c>
      <c r="H253" s="65">
        <f t="shared" si="26"/>
        <v>198.13981358514619</v>
      </c>
    </row>
    <row r="254" spans="1:8" x14ac:dyDescent="0.3">
      <c r="A254" s="65">
        <f t="shared" si="27"/>
        <v>2213</v>
      </c>
      <c r="B254" s="65">
        <v>248</v>
      </c>
      <c r="C254" s="65">
        <f t="shared" si="21"/>
        <v>0.217</v>
      </c>
      <c r="D254" s="65">
        <f t="shared" si="22"/>
        <v>6.1711663156336208E-2</v>
      </c>
      <c r="E254" s="65">
        <f t="shared" si="23"/>
        <v>5.1306025704315045E-7</v>
      </c>
      <c r="F254" s="65">
        <f t="shared" si="24"/>
        <v>2.8564525557282819E-92</v>
      </c>
      <c r="G254" s="65">
        <f t="shared" si="25"/>
        <v>0.27871217621659328</v>
      </c>
      <c r="H254" s="65">
        <f t="shared" si="26"/>
        <v>197.88564511378124</v>
      </c>
    </row>
    <row r="255" spans="1:8" x14ac:dyDescent="0.3">
      <c r="A255" s="65">
        <f t="shared" si="27"/>
        <v>2214</v>
      </c>
      <c r="B255" s="65">
        <v>249</v>
      </c>
      <c r="C255" s="65">
        <f t="shared" si="21"/>
        <v>0.217</v>
      </c>
      <c r="D255" s="65">
        <f t="shared" si="22"/>
        <v>6.1355772201167898E-2</v>
      </c>
      <c r="E255" s="65">
        <f t="shared" si="23"/>
        <v>4.8607768021639545E-7</v>
      </c>
      <c r="F255" s="65">
        <f t="shared" si="24"/>
        <v>1.2292573043451973E-92</v>
      </c>
      <c r="G255" s="65">
        <f t="shared" si="25"/>
        <v>0.27835625827884813</v>
      </c>
      <c r="H255" s="65">
        <f t="shared" si="26"/>
        <v>197.63294337798217</v>
      </c>
    </row>
    <row r="256" spans="1:8" x14ac:dyDescent="0.3">
      <c r="A256" s="65">
        <f t="shared" si="27"/>
        <v>2215</v>
      </c>
      <c r="B256" s="65">
        <v>250</v>
      </c>
      <c r="C256" s="65">
        <f t="shared" si="21"/>
        <v>0.217</v>
      </c>
      <c r="D256" s="65">
        <f t="shared" si="22"/>
        <v>6.1001933667948573E-2</v>
      </c>
      <c r="E256" s="65">
        <f t="shared" si="23"/>
        <v>4.6051415591264663E-7</v>
      </c>
      <c r="F256" s="65">
        <f t="shared" si="24"/>
        <v>5.2900354226286108E-93</v>
      </c>
      <c r="G256" s="65">
        <f t="shared" si="25"/>
        <v>0.27800239418210448</v>
      </c>
      <c r="H256" s="65">
        <f t="shared" si="26"/>
        <v>197.38169986929418</v>
      </c>
    </row>
    <row r="257" spans="1:8" x14ac:dyDescent="0.3">
      <c r="A257" s="65">
        <f t="shared" si="27"/>
        <v>2216</v>
      </c>
      <c r="B257" s="65">
        <v>251</v>
      </c>
      <c r="C257" s="65">
        <f t="shared" si="21"/>
        <v>0.217</v>
      </c>
      <c r="D257" s="65">
        <f t="shared" si="22"/>
        <v>6.0650135720367711E-2</v>
      </c>
      <c r="E257" s="65">
        <f t="shared" si="23"/>
        <v>4.362950541187687E-7</v>
      </c>
      <c r="F257" s="65">
        <f t="shared" si="24"/>
        <v>2.2765351626340171E-93</v>
      </c>
      <c r="G257" s="65">
        <f t="shared" si="25"/>
        <v>0.27765057201542187</v>
      </c>
      <c r="H257" s="65">
        <f t="shared" si="26"/>
        <v>197.13190613094952</v>
      </c>
    </row>
    <row r="258" spans="1:8" x14ac:dyDescent="0.3">
      <c r="A258" s="65">
        <f t="shared" si="27"/>
        <v>2217</v>
      </c>
      <c r="B258" s="65">
        <v>252</v>
      </c>
      <c r="C258" s="65">
        <f t="shared" si="21"/>
        <v>0.217</v>
      </c>
      <c r="D258" s="65">
        <f t="shared" si="22"/>
        <v>6.0300366590374771E-2</v>
      </c>
      <c r="E258" s="65">
        <f t="shared" si="23"/>
        <v>4.1334966972135051E-7</v>
      </c>
      <c r="F258" s="65">
        <f t="shared" si="24"/>
        <v>9.7969331633203117E-94</v>
      </c>
      <c r="G258" s="65">
        <f t="shared" si="25"/>
        <v>0.27730077994004448</v>
      </c>
      <c r="H258" s="65">
        <f t="shared" si="26"/>
        <v>196.88355375743157</v>
      </c>
    </row>
    <row r="259" spans="1:8" x14ac:dyDescent="0.3">
      <c r="A259" s="65">
        <f t="shared" si="27"/>
        <v>2218</v>
      </c>
      <c r="B259" s="65">
        <v>253</v>
      </c>
      <c r="C259" s="65">
        <f t="shared" si="21"/>
        <v>0.217</v>
      </c>
      <c r="D259" s="65">
        <f t="shared" si="22"/>
        <v>5.995261457778548E-2</v>
      </c>
      <c r="E259" s="65">
        <f t="shared" si="23"/>
        <v>3.9161101609058967E-7</v>
      </c>
      <c r="F259" s="65">
        <f t="shared" si="24"/>
        <v>4.2160516991758898E-94</v>
      </c>
      <c r="G259" s="65">
        <f t="shared" si="25"/>
        <v>0.27695300618880159</v>
      </c>
      <c r="H259" s="65">
        <f t="shared" si="26"/>
        <v>196.63663439404914</v>
      </c>
    </row>
    <row r="260" spans="1:8" x14ac:dyDescent="0.3">
      <c r="A260" s="65">
        <f t="shared" si="27"/>
        <v>2219</v>
      </c>
      <c r="B260" s="65">
        <v>254</v>
      </c>
      <c r="C260" s="65">
        <f t="shared" si="21"/>
        <v>0.217</v>
      </c>
      <c r="D260" s="65">
        <f t="shared" si="22"/>
        <v>5.9606868049890536E-2</v>
      </c>
      <c r="E260" s="65">
        <f t="shared" si="23"/>
        <v>3.7101562951988598E-7</v>
      </c>
      <c r="F260" s="65">
        <f t="shared" si="24"/>
        <v>1.8143526789254105E-94</v>
      </c>
      <c r="G260" s="65">
        <f t="shared" si="25"/>
        <v>0.27660723906552004</v>
      </c>
      <c r="H260" s="65">
        <f t="shared" si="26"/>
        <v>196.39113973651922</v>
      </c>
    </row>
    <row r="261" spans="1:8" x14ac:dyDescent="0.3">
      <c r="A261" s="65">
        <f t="shared" si="27"/>
        <v>2220</v>
      </c>
      <c r="B261" s="65">
        <v>255</v>
      </c>
      <c r="C261" s="65">
        <f t="shared" si="21"/>
        <v>0.217</v>
      </c>
      <c r="D261" s="65">
        <f t="shared" si="22"/>
        <v>5.9263115441066404E-2</v>
      </c>
      <c r="E261" s="65">
        <f t="shared" si="23"/>
        <v>3.5150338395024866E-7</v>
      </c>
      <c r="F261" s="65">
        <f t="shared" si="24"/>
        <v>7.8079584369597942E-95</v>
      </c>
      <c r="G261" s="65">
        <f t="shared" si="25"/>
        <v>0.27626346694445036</v>
      </c>
      <c r="H261" s="65">
        <f t="shared" si="26"/>
        <v>196.14706153055977</v>
      </c>
    </row>
    <row r="262" spans="1:8" x14ac:dyDescent="0.3">
      <c r="A262" s="65">
        <f t="shared" si="27"/>
        <v>2221</v>
      </c>
      <c r="B262" s="65">
        <v>256</v>
      </c>
      <c r="C262" s="65">
        <f t="shared" si="21"/>
        <v>0.217</v>
      </c>
      <c r="D262" s="65">
        <f t="shared" si="22"/>
        <v>5.892134525238845E-2</v>
      </c>
      <c r="E262" s="65">
        <f t="shared" si="23"/>
        <v>3.3301731543860287E-7</v>
      </c>
      <c r="F262" s="65">
        <f t="shared" si="24"/>
        <v>3.3601082998591692E-95</v>
      </c>
      <c r="G262" s="65">
        <f t="shared" si="25"/>
        <v>0.27592167826970387</v>
      </c>
      <c r="H262" s="65">
        <f t="shared" si="26"/>
        <v>195.90439157148975</v>
      </c>
    </row>
    <row r="263" spans="1:8" x14ac:dyDescent="0.3">
      <c r="A263" s="65">
        <f t="shared" si="27"/>
        <v>2222</v>
      </c>
      <c r="B263" s="65">
        <v>257</v>
      </c>
      <c r="C263" s="65">
        <f t="shared" ref="C263:C326" si="28">$C$3</f>
        <v>0.217</v>
      </c>
      <c r="D263" s="65">
        <f t="shared" ref="D263:D326" si="29">$D$3*EXP(-B263/$D$2)</f>
        <v>5.8581546051246332E-2</v>
      </c>
      <c r="E263" s="65">
        <f t="shared" ref="E263:E326" si="30">$E$3*EXP(-$B263/$E$2)</f>
        <v>3.1550345585757107E-7</v>
      </c>
      <c r="F263" s="65">
        <f t="shared" ref="F263:F326" si="31">$F$3*EXP(-$B263/$F$2)</f>
        <v>1.4460025470088109E-95</v>
      </c>
      <c r="G263" s="65">
        <f t="shared" ref="G263:G326" si="32">SUM(C263:F263)</f>
        <v>0.27558186155470221</v>
      </c>
      <c r="H263" s="65">
        <f t="shared" ref="H263:H326" si="33">G263*$H$4</f>
        <v>195.66312170383858</v>
      </c>
    </row>
    <row r="264" spans="1:8" x14ac:dyDescent="0.3">
      <c r="A264" s="65">
        <f t="shared" ref="A264:A327" si="34">A263+1</f>
        <v>2223</v>
      </c>
      <c r="B264" s="65">
        <v>258</v>
      </c>
      <c r="C264" s="65">
        <f t="shared" si="28"/>
        <v>0.217</v>
      </c>
      <c r="D264" s="65">
        <f t="shared" si="29"/>
        <v>5.8243706470961512E-2</v>
      </c>
      <c r="E264" s="65">
        <f t="shared" si="30"/>
        <v>2.9891067534121228E-7</v>
      </c>
      <c r="F264" s="65">
        <f t="shared" si="31"/>
        <v>6.2227856347475607E-96</v>
      </c>
      <c r="G264" s="65">
        <f t="shared" si="32"/>
        <v>0.27524400538163685</v>
      </c>
      <c r="H264" s="65">
        <f t="shared" si="33"/>
        <v>195.42324382096217</v>
      </c>
    </row>
    <row r="265" spans="1:8" x14ac:dyDescent="0.3">
      <c r="A265" s="65">
        <f t="shared" si="34"/>
        <v>2224</v>
      </c>
      <c r="B265" s="65">
        <v>259</v>
      </c>
      <c r="C265" s="65">
        <f t="shared" si="28"/>
        <v>0.217</v>
      </c>
      <c r="D265" s="65">
        <f t="shared" si="29"/>
        <v>5.7907815210407068E-2</v>
      </c>
      <c r="E265" s="65">
        <f t="shared" si="30"/>
        <v>2.8319053301677296E-7</v>
      </c>
      <c r="F265" s="65">
        <f t="shared" si="31"/>
        <v>2.6779386479036092E-96</v>
      </c>
      <c r="G265" s="65">
        <f t="shared" si="32"/>
        <v>0.2749080984009401</v>
      </c>
      <c r="H265" s="65">
        <f t="shared" si="33"/>
        <v>195.18474986466748</v>
      </c>
    </row>
    <row r="266" spans="1:8" x14ac:dyDescent="0.3">
      <c r="A266" s="65">
        <f t="shared" si="34"/>
        <v>2225</v>
      </c>
      <c r="B266" s="65">
        <v>260</v>
      </c>
      <c r="C266" s="65">
        <f t="shared" si="28"/>
        <v>0.217</v>
      </c>
      <c r="D266" s="65">
        <f t="shared" si="29"/>
        <v>5.757386103362961E-2</v>
      </c>
      <c r="E266" s="65">
        <f t="shared" si="30"/>
        <v>2.6829713558666928E-7</v>
      </c>
      <c r="F266" s="65">
        <f t="shared" si="31"/>
        <v>1.1524349098403314E-96</v>
      </c>
      <c r="G266" s="65">
        <f t="shared" si="32"/>
        <v>0.27457412933076519</v>
      </c>
      <c r="H266" s="65">
        <f t="shared" si="33"/>
        <v>194.94763182484328</v>
      </c>
    </row>
    <row r="267" spans="1:8" x14ac:dyDescent="0.3">
      <c r="A267" s="65">
        <f t="shared" si="34"/>
        <v>2226</v>
      </c>
      <c r="B267" s="65">
        <v>261</v>
      </c>
      <c r="C267" s="65">
        <f t="shared" si="28"/>
        <v>0.217</v>
      </c>
      <c r="D267" s="65">
        <f t="shared" si="29"/>
        <v>5.7241832769473484E-2</v>
      </c>
      <c r="E267" s="65">
        <f t="shared" si="30"/>
        <v>2.5418700334784145E-7</v>
      </c>
      <c r="F267" s="65">
        <f t="shared" si="31"/>
        <v>4.9594348341712247E-97</v>
      </c>
      <c r="G267" s="65">
        <f t="shared" si="32"/>
        <v>0.27424208695647684</v>
      </c>
      <c r="H267" s="65">
        <f t="shared" si="33"/>
        <v>194.71188173909854</v>
      </c>
    </row>
    <row r="268" spans="1:8" x14ac:dyDescent="0.3">
      <c r="A268" s="65">
        <f t="shared" si="34"/>
        <v>2227</v>
      </c>
      <c r="B268" s="65">
        <v>262</v>
      </c>
      <c r="C268" s="65">
        <f t="shared" si="28"/>
        <v>0.217</v>
      </c>
      <c r="D268" s="65">
        <f t="shared" si="29"/>
        <v>5.6911719311207025E-2</v>
      </c>
      <c r="E268" s="65">
        <f t="shared" si="30"/>
        <v>2.4081894325735009E-7</v>
      </c>
      <c r="F268" s="65">
        <f t="shared" si="31"/>
        <v>2.1342631730758143E-97</v>
      </c>
      <c r="G268" s="65">
        <f t="shared" si="32"/>
        <v>0.27391196013015023</v>
      </c>
      <c r="H268" s="65">
        <f t="shared" si="33"/>
        <v>194.47749169240666</v>
      </c>
    </row>
    <row r="269" spans="1:8" x14ac:dyDescent="0.3">
      <c r="A269" s="65">
        <f t="shared" si="34"/>
        <v>2228</v>
      </c>
      <c r="B269" s="65">
        <v>263</v>
      </c>
      <c r="C269" s="65">
        <f t="shared" si="28"/>
        <v>0.217</v>
      </c>
      <c r="D269" s="65">
        <f t="shared" si="29"/>
        <v>5.6583509616151079E-2</v>
      </c>
      <c r="E269" s="65">
        <f t="shared" si="30"/>
        <v>2.2815392867362817E-7</v>
      </c>
      <c r="F269" s="65">
        <f t="shared" si="31"/>
        <v>9.1846741498897392E-98</v>
      </c>
      <c r="G269" s="65">
        <f t="shared" si="32"/>
        <v>0.27358373777007977</v>
      </c>
      <c r="H269" s="65">
        <f t="shared" si="33"/>
        <v>194.24445381675665</v>
      </c>
    </row>
    <row r="270" spans="1:8" x14ac:dyDescent="0.3">
      <c r="A270" s="65">
        <f t="shared" si="34"/>
        <v>2229</v>
      </c>
      <c r="B270" s="65">
        <v>264</v>
      </c>
      <c r="C270" s="65">
        <f t="shared" si="28"/>
        <v>0.217</v>
      </c>
      <c r="D270" s="65">
        <f t="shared" si="29"/>
        <v>5.6257192705309572E-2</v>
      </c>
      <c r="E270" s="65">
        <f t="shared" si="30"/>
        <v>2.1615498542232037E-7</v>
      </c>
      <c r="F270" s="65">
        <f t="shared" si="31"/>
        <v>3.9525696879303541E-98</v>
      </c>
      <c r="G270" s="65">
        <f t="shared" si="32"/>
        <v>0.27325740886029498</v>
      </c>
      <c r="H270" s="65">
        <f t="shared" si="33"/>
        <v>194.01276029080944</v>
      </c>
    </row>
    <row r="271" spans="1:8" x14ac:dyDescent="0.3">
      <c r="A271" s="65">
        <f t="shared" si="34"/>
        <v>2230</v>
      </c>
      <c r="B271" s="65">
        <v>265</v>
      </c>
      <c r="C271" s="65">
        <f t="shared" si="28"/>
        <v>0.217</v>
      </c>
      <c r="D271" s="65">
        <f t="shared" si="29"/>
        <v>5.5932757663002264E-2</v>
      </c>
      <c r="E271" s="65">
        <f t="shared" si="30"/>
        <v>2.0478708385407719E-7</v>
      </c>
      <c r="F271" s="65">
        <f t="shared" si="31"/>
        <v>1.7009647683726925E-98</v>
      </c>
      <c r="G271" s="65">
        <f t="shared" si="32"/>
        <v>0.27293296245008614</v>
      </c>
      <c r="H271" s="65">
        <f t="shared" si="33"/>
        <v>193.78240333956117</v>
      </c>
    </row>
    <row r="272" spans="1:8" x14ac:dyDescent="0.3">
      <c r="A272" s="65">
        <f t="shared" si="34"/>
        <v>2231</v>
      </c>
      <c r="B272" s="65">
        <v>266</v>
      </c>
      <c r="C272" s="65">
        <f t="shared" si="28"/>
        <v>0.217</v>
      </c>
      <c r="D272" s="65">
        <f t="shared" si="29"/>
        <v>5.5610193636499598E-2</v>
      </c>
      <c r="E272" s="65">
        <f t="shared" si="30"/>
        <v>1.9401703657919148E-7</v>
      </c>
      <c r="F272" s="65">
        <f t="shared" si="31"/>
        <v>7.3200003331505238E-99</v>
      </c>
      <c r="G272" s="65">
        <f t="shared" si="32"/>
        <v>0.27261038765353618</v>
      </c>
      <c r="H272" s="65">
        <f t="shared" si="33"/>
        <v>193.55337523401067</v>
      </c>
    </row>
    <row r="273" spans="1:8" x14ac:dyDescent="0.3">
      <c r="A273" s="65">
        <f t="shared" si="34"/>
        <v>2232</v>
      </c>
      <c r="B273" s="65">
        <v>267</v>
      </c>
      <c r="C273" s="65">
        <f t="shared" si="28"/>
        <v>0.217</v>
      </c>
      <c r="D273" s="65">
        <f t="shared" si="29"/>
        <v>5.5289489835659705E-2</v>
      </c>
      <c r="E273" s="65">
        <f t="shared" si="30"/>
        <v>1.8381340158051089E-7</v>
      </c>
      <c r="F273" s="65">
        <f t="shared" si="31"/>
        <v>3.150118442993232E-99</v>
      </c>
      <c r="G273" s="65">
        <f t="shared" si="32"/>
        <v>0.27228967364906126</v>
      </c>
      <c r="H273" s="65">
        <f t="shared" si="33"/>
        <v>193.32566829083351</v>
      </c>
    </row>
    <row r="274" spans="1:8" x14ac:dyDescent="0.3">
      <c r="A274" s="65">
        <f t="shared" si="34"/>
        <v>2233</v>
      </c>
      <c r="B274" s="65">
        <v>268</v>
      </c>
      <c r="C274" s="65">
        <f t="shared" si="28"/>
        <v>0.217</v>
      </c>
      <c r="D274" s="65">
        <f t="shared" si="29"/>
        <v>5.4970635532567383E-2</v>
      </c>
      <c r="E274" s="65">
        <f t="shared" si="30"/>
        <v>1.7414639042178812E-7</v>
      </c>
      <c r="F274" s="65">
        <f t="shared" si="31"/>
        <v>1.3556346657452767E-99</v>
      </c>
      <c r="G274" s="65">
        <f t="shared" si="32"/>
        <v>0.27197080967895781</v>
      </c>
      <c r="H274" s="65">
        <f t="shared" si="33"/>
        <v>193.09927487206005</v>
      </c>
    </row>
    <row r="275" spans="1:8" x14ac:dyDescent="0.3">
      <c r="A275" s="65">
        <f t="shared" si="34"/>
        <v>2234</v>
      </c>
      <c r="B275" s="65">
        <v>269</v>
      </c>
      <c r="C275" s="65">
        <f t="shared" si="28"/>
        <v>0.217</v>
      </c>
      <c r="D275" s="65">
        <f t="shared" si="29"/>
        <v>5.4653620061175301E-2</v>
      </c>
      <c r="E275" s="65">
        <f t="shared" si="30"/>
        <v>1.6498778128347998E-7</v>
      </c>
      <c r="F275" s="65">
        <f t="shared" si="31"/>
        <v>5.8338928526895024E-100</v>
      </c>
      <c r="G275" s="65">
        <f t="shared" si="32"/>
        <v>0.2716537850489566</v>
      </c>
      <c r="H275" s="65">
        <f t="shared" si="33"/>
        <v>192.87418738475918</v>
      </c>
    </row>
    <row r="276" spans="1:8" x14ac:dyDescent="0.3">
      <c r="A276" s="65">
        <f t="shared" si="34"/>
        <v>2235</v>
      </c>
      <c r="B276" s="65">
        <v>270</v>
      </c>
      <c r="C276" s="65">
        <f t="shared" si="28"/>
        <v>0.217</v>
      </c>
      <c r="D276" s="65">
        <f t="shared" si="29"/>
        <v>5.433843281694721E-2</v>
      </c>
      <c r="E276" s="65">
        <f t="shared" si="30"/>
        <v>1.5631083657212426E-7</v>
      </c>
      <c r="F276" s="65">
        <f t="shared" si="31"/>
        <v>2.5105809608335682E-100</v>
      </c>
      <c r="G276" s="65">
        <f t="shared" si="32"/>
        <v>0.27133858912778375</v>
      </c>
      <c r="H276" s="65">
        <f t="shared" si="33"/>
        <v>192.65039828072645</v>
      </c>
    </row>
    <row r="277" spans="1:8" x14ac:dyDescent="0.3">
      <c r="A277" s="65">
        <f t="shared" si="34"/>
        <v>2236</v>
      </c>
      <c r="B277" s="65">
        <v>271</v>
      </c>
      <c r="C277" s="65">
        <f t="shared" si="28"/>
        <v>0.217</v>
      </c>
      <c r="D277" s="65">
        <f t="shared" si="29"/>
        <v>5.4025063256503157E-2</v>
      </c>
      <c r="E277" s="65">
        <f t="shared" si="30"/>
        <v>1.4809022486275326E-7</v>
      </c>
      <c r="F277" s="65">
        <f t="shared" si="31"/>
        <v>1.0804135283345847E-100</v>
      </c>
      <c r="G277" s="65">
        <f t="shared" si="32"/>
        <v>0.27102521134672802</v>
      </c>
      <c r="H277" s="65">
        <f t="shared" si="33"/>
        <v>192.4279000561769</v>
      </c>
    </row>
    <row r="278" spans="1:8" x14ac:dyDescent="0.3">
      <c r="A278" s="65">
        <f t="shared" si="34"/>
        <v>2237</v>
      </c>
      <c r="B278" s="65">
        <v>272</v>
      </c>
      <c r="C278" s="65">
        <f t="shared" si="28"/>
        <v>0.217</v>
      </c>
      <c r="D278" s="65">
        <f t="shared" si="29"/>
        <v>5.3713500897266835E-2</v>
      </c>
      <c r="E278" s="65">
        <f t="shared" si="30"/>
        <v>1.4030194694647215E-7</v>
      </c>
      <c r="F278" s="65">
        <f t="shared" si="31"/>
        <v>4.6494951185355094E-101</v>
      </c>
      <c r="G278" s="65">
        <f t="shared" si="32"/>
        <v>0.27071364119921376</v>
      </c>
      <c r="H278" s="65">
        <f t="shared" si="33"/>
        <v>192.20668525144177</v>
      </c>
    </row>
    <row r="279" spans="1:8" x14ac:dyDescent="0.3">
      <c r="A279" s="65">
        <f t="shared" si="34"/>
        <v>2238</v>
      </c>
      <c r="B279" s="65">
        <v>273</v>
      </c>
      <c r="C279" s="65">
        <f t="shared" si="28"/>
        <v>0.217</v>
      </c>
      <c r="D279" s="65">
        <f t="shared" si="29"/>
        <v>5.3403735317114912E-2</v>
      </c>
      <c r="E279" s="65">
        <f t="shared" si="30"/>
        <v>1.3292326576729786E-7</v>
      </c>
      <c r="F279" s="65">
        <f t="shared" si="31"/>
        <v>2.0008824667910183E-101</v>
      </c>
      <c r="G279" s="65">
        <f t="shared" si="32"/>
        <v>0.27040386824038071</v>
      </c>
      <c r="H279" s="65">
        <f t="shared" si="33"/>
        <v>191.9867464506703</v>
      </c>
    </row>
    <row r="280" spans="1:8" x14ac:dyDescent="0.3">
      <c r="A280" s="65">
        <f t="shared" si="34"/>
        <v>2239</v>
      </c>
      <c r="B280" s="65">
        <v>274</v>
      </c>
      <c r="C280" s="65">
        <f t="shared" si="28"/>
        <v>0.217</v>
      </c>
      <c r="D280" s="65">
        <f t="shared" si="29"/>
        <v>5.3095756154028423E-2</v>
      </c>
      <c r="E280" s="65">
        <f t="shared" si="30"/>
        <v>1.2593264004372396E-7</v>
      </c>
      <c r="F280" s="65">
        <f t="shared" si="31"/>
        <v>8.6106782432171922E-102</v>
      </c>
      <c r="G280" s="65">
        <f t="shared" si="32"/>
        <v>0.27009588208666846</v>
      </c>
      <c r="H280" s="65">
        <f t="shared" si="33"/>
        <v>191.7680762815346</v>
      </c>
    </row>
    <row r="281" spans="1:8" x14ac:dyDescent="0.3">
      <c r="A281" s="65">
        <f t="shared" si="34"/>
        <v>2240</v>
      </c>
      <c r="B281" s="65">
        <v>275</v>
      </c>
      <c r="C281" s="65">
        <f t="shared" si="28"/>
        <v>0.217</v>
      </c>
      <c r="D281" s="65">
        <f t="shared" si="29"/>
        <v>5.2789553105746116E-2</v>
      </c>
      <c r="E281" s="65">
        <f t="shared" si="30"/>
        <v>1.1930966138121924E-7</v>
      </c>
      <c r="F281" s="65">
        <f t="shared" si="31"/>
        <v>3.705553976247407E-102</v>
      </c>
      <c r="G281" s="65">
        <f t="shared" si="32"/>
        <v>0.26978967241540747</v>
      </c>
      <c r="H281" s="65">
        <f t="shared" si="33"/>
        <v>191.55066741493931</v>
      </c>
    </row>
    <row r="282" spans="1:8" x14ac:dyDescent="0.3">
      <c r="A282" s="65">
        <f t="shared" si="34"/>
        <v>2241</v>
      </c>
      <c r="B282" s="65">
        <v>276</v>
      </c>
      <c r="C282" s="65">
        <f t="shared" si="28"/>
        <v>0.217</v>
      </c>
      <c r="D282" s="65">
        <f t="shared" si="29"/>
        <v>5.2485115929419859E-2</v>
      </c>
      <c r="E282" s="65">
        <f t="shared" si="30"/>
        <v>1.1303499469207413E-7</v>
      </c>
      <c r="F282" s="65">
        <f t="shared" si="31"/>
        <v>1.5946630315329288E-102</v>
      </c>
      <c r="G282" s="65">
        <f t="shared" si="32"/>
        <v>0.26948522896441457</v>
      </c>
      <c r="H282" s="65">
        <f t="shared" si="33"/>
        <v>191.33451256473435</v>
      </c>
    </row>
    <row r="283" spans="1:8" x14ac:dyDescent="0.3">
      <c r="A283" s="65">
        <f t="shared" si="34"/>
        <v>2242</v>
      </c>
      <c r="B283" s="65">
        <v>277</v>
      </c>
      <c r="C283" s="65">
        <f t="shared" si="28"/>
        <v>0.217</v>
      </c>
      <c r="D283" s="65">
        <f t="shared" si="29"/>
        <v>5.218243444127197E-2</v>
      </c>
      <c r="E283" s="65">
        <f t="shared" si="30"/>
        <v>1.0709032174864962E-7</v>
      </c>
      <c r="F283" s="65">
        <f t="shared" si="31"/>
        <v>6.8625371548708337E-103</v>
      </c>
      <c r="G283" s="65">
        <f t="shared" si="32"/>
        <v>0.26918254153159371</v>
      </c>
      <c r="H283" s="65">
        <f t="shared" si="33"/>
        <v>191.11960448743153</v>
      </c>
    </row>
    <row r="284" spans="1:8" x14ac:dyDescent="0.3">
      <c r="A284" s="65">
        <f t="shared" si="34"/>
        <v>2243</v>
      </c>
      <c r="B284" s="65">
        <v>278</v>
      </c>
      <c r="C284" s="65">
        <f t="shared" si="28"/>
        <v>0.217</v>
      </c>
      <c r="D284" s="65">
        <f t="shared" si="29"/>
        <v>5.1881498516254614E-2</v>
      </c>
      <c r="E284" s="65">
        <f t="shared" si="30"/>
        <v>1.0145828770524519E-7</v>
      </c>
      <c r="F284" s="65">
        <f t="shared" si="31"/>
        <v>2.9532518952742487E-103</v>
      </c>
      <c r="G284" s="65">
        <f t="shared" si="32"/>
        <v>0.26888159997454231</v>
      </c>
      <c r="H284" s="65">
        <f t="shared" si="33"/>
        <v>190.90593598192504</v>
      </c>
    </row>
    <row r="285" spans="1:8" x14ac:dyDescent="0.3">
      <c r="A285" s="65">
        <f t="shared" si="34"/>
        <v>2244</v>
      </c>
      <c r="B285" s="65">
        <v>279</v>
      </c>
      <c r="C285" s="65">
        <f t="shared" si="28"/>
        <v>0.217</v>
      </c>
      <c r="D285" s="65">
        <f t="shared" si="29"/>
        <v>5.1582298087711025E-2</v>
      </c>
      <c r="E285" s="65">
        <f t="shared" si="30"/>
        <v>9.612245043245554E-8</v>
      </c>
      <c r="F285" s="65">
        <f t="shared" si="31"/>
        <v>1.270914322227098E-103</v>
      </c>
      <c r="G285" s="65">
        <f t="shared" si="32"/>
        <v>0.26858239421016145</v>
      </c>
      <c r="H285" s="65">
        <f t="shared" si="33"/>
        <v>190.69349988921462</v>
      </c>
    </row>
    <row r="286" spans="1:8" x14ac:dyDescent="0.3">
      <c r="A286" s="65">
        <f t="shared" si="34"/>
        <v>2245</v>
      </c>
      <c r="B286" s="65">
        <v>280</v>
      </c>
      <c r="C286" s="65">
        <f t="shared" si="28"/>
        <v>0.217</v>
      </c>
      <c r="D286" s="65">
        <f t="shared" si="29"/>
        <v>5.1284823147038854E-2</v>
      </c>
      <c r="E286" s="65">
        <f t="shared" si="30"/>
        <v>9.1067232516109416E-8</v>
      </c>
      <c r="F286" s="65">
        <f t="shared" si="31"/>
        <v>5.4693039121606075E-104</v>
      </c>
      <c r="G286" s="65">
        <f t="shared" si="32"/>
        <v>0.26828491421427136</v>
      </c>
      <c r="H286" s="65">
        <f t="shared" si="33"/>
        <v>190.48228909213267</v>
      </c>
    </row>
    <row r="287" spans="1:8" x14ac:dyDescent="0.3">
      <c r="A287" s="65">
        <f t="shared" si="34"/>
        <v>2246</v>
      </c>
      <c r="B287" s="65">
        <v>281</v>
      </c>
      <c r="C287" s="65">
        <f t="shared" si="28"/>
        <v>0.217</v>
      </c>
      <c r="D287" s="65">
        <f t="shared" si="29"/>
        <v>5.0989063743355309E-2</v>
      </c>
      <c r="E287" s="65">
        <f t="shared" si="30"/>
        <v>8.6277875780650363E-8</v>
      </c>
      <c r="F287" s="65">
        <f t="shared" si="31"/>
        <v>2.3536822868718142E-104</v>
      </c>
      <c r="G287" s="65">
        <f t="shared" si="32"/>
        <v>0.26798915002123108</v>
      </c>
      <c r="H287" s="65">
        <f t="shared" si="33"/>
        <v>190.27229651507406</v>
      </c>
    </row>
    <row r="288" spans="1:8" x14ac:dyDescent="0.3">
      <c r="A288" s="65">
        <f t="shared" si="34"/>
        <v>2247</v>
      </c>
      <c r="B288" s="65">
        <v>282</v>
      </c>
      <c r="C288" s="65">
        <f t="shared" si="28"/>
        <v>0.217</v>
      </c>
      <c r="D288" s="65">
        <f t="shared" si="29"/>
        <v>5.0695009983164313E-2</v>
      </c>
      <c r="E288" s="65">
        <f t="shared" si="30"/>
        <v>8.1740398204201013E-8</v>
      </c>
      <c r="F288" s="65">
        <f t="shared" si="31"/>
        <v>1.0128931206796866E-104</v>
      </c>
      <c r="G288" s="65">
        <f t="shared" si="32"/>
        <v>0.26769509172356254</v>
      </c>
      <c r="H288" s="65">
        <f t="shared" si="33"/>
        <v>190.06351512372942</v>
      </c>
    </row>
    <row r="289" spans="1:8" x14ac:dyDescent="0.3">
      <c r="A289" s="65">
        <f t="shared" si="34"/>
        <v>2248</v>
      </c>
      <c r="B289" s="65">
        <v>283</v>
      </c>
      <c r="C289" s="65">
        <f t="shared" si="28"/>
        <v>0.217</v>
      </c>
      <c r="D289" s="65">
        <f t="shared" si="29"/>
        <v>5.0402652030025544E-2</v>
      </c>
      <c r="E289" s="65">
        <f t="shared" si="30"/>
        <v>7.7441553099523624E-8</v>
      </c>
      <c r="F289" s="65">
        <f t="shared" si="31"/>
        <v>4.3589250751587883E-105</v>
      </c>
      <c r="G289" s="65">
        <f t="shared" si="32"/>
        <v>0.26740272947157867</v>
      </c>
      <c r="H289" s="65">
        <f t="shared" si="33"/>
        <v>189.85593792482086</v>
      </c>
    </row>
    <row r="290" spans="1:8" x14ac:dyDescent="0.3">
      <c r="A290" s="65">
        <f t="shared" si="34"/>
        <v>2249</v>
      </c>
      <c r="B290" s="65">
        <v>284</v>
      </c>
      <c r="C290" s="65">
        <f t="shared" si="28"/>
        <v>0.217</v>
      </c>
      <c r="D290" s="65">
        <f t="shared" si="29"/>
        <v>5.0111980104225406E-2</v>
      </c>
      <c r="E290" s="65">
        <f t="shared" si="30"/>
        <v>7.3368790441714837E-8</v>
      </c>
      <c r="F290" s="65">
        <f t="shared" si="31"/>
        <v>1.8758373833260608E-105</v>
      </c>
      <c r="G290" s="65">
        <f t="shared" si="32"/>
        <v>0.26711205347301586</v>
      </c>
      <c r="H290" s="65">
        <f t="shared" si="33"/>
        <v>189.64955796584127</v>
      </c>
    </row>
    <row r="291" spans="1:8" x14ac:dyDescent="0.3">
      <c r="A291" s="65">
        <f t="shared" si="34"/>
        <v>2250</v>
      </c>
      <c r="B291" s="65">
        <v>285</v>
      </c>
      <c r="C291" s="65">
        <f t="shared" si="28"/>
        <v>0.217</v>
      </c>
      <c r="D291" s="65">
        <f t="shared" si="29"/>
        <v>4.9822984482449865E-2</v>
      </c>
      <c r="E291" s="65">
        <f t="shared" si="30"/>
        <v>6.9510220229730498E-8</v>
      </c>
      <c r="F291" s="65">
        <f t="shared" si="31"/>
        <v>8.0725541917131473E-106</v>
      </c>
      <c r="G291" s="65">
        <f t="shared" si="32"/>
        <v>0.26682305399267009</v>
      </c>
      <c r="H291" s="65">
        <f t="shared" si="33"/>
        <v>189.44436833479577</v>
      </c>
    </row>
    <row r="292" spans="1:8" x14ac:dyDescent="0.3">
      <c r="A292" s="65">
        <f t="shared" si="34"/>
        <v>2251</v>
      </c>
      <c r="B292" s="65">
        <v>286</v>
      </c>
      <c r="C292" s="65">
        <f t="shared" si="28"/>
        <v>0.217</v>
      </c>
      <c r="D292" s="65">
        <f t="shared" si="29"/>
        <v>4.9535655497459211E-2</v>
      </c>
      <c r="E292" s="65">
        <f t="shared" si="30"/>
        <v>6.5854577774782708E-8</v>
      </c>
      <c r="F292" s="65">
        <f t="shared" si="31"/>
        <v>3.4739755032815778E-106</v>
      </c>
      <c r="G292" s="65">
        <f t="shared" si="32"/>
        <v>0.26653572135203701</v>
      </c>
      <c r="H292" s="65">
        <f t="shared" si="33"/>
        <v>189.24036215994627</v>
      </c>
    </row>
    <row r="293" spans="1:8" x14ac:dyDescent="0.3">
      <c r="A293" s="65">
        <f t="shared" si="34"/>
        <v>2252</v>
      </c>
      <c r="B293" s="65">
        <v>287</v>
      </c>
      <c r="C293" s="65">
        <f t="shared" si="28"/>
        <v>0.217</v>
      </c>
      <c r="D293" s="65">
        <f t="shared" si="29"/>
        <v>4.9249983537764684E-2</v>
      </c>
      <c r="E293" s="65">
        <f t="shared" si="30"/>
        <v>6.2391190814267854E-8</v>
      </c>
      <c r="F293" s="65">
        <f t="shared" si="31"/>
        <v>1.4950046182147692E-106</v>
      </c>
      <c r="G293" s="65">
        <f t="shared" si="32"/>
        <v>0.26625004592895551</v>
      </c>
      <c r="H293" s="65">
        <f t="shared" si="33"/>
        <v>189.03753260955841</v>
      </c>
    </row>
    <row r="294" spans="1:8" x14ac:dyDescent="0.3">
      <c r="A294" s="65">
        <f t="shared" si="34"/>
        <v>2253</v>
      </c>
      <c r="B294" s="65">
        <v>288</v>
      </c>
      <c r="C294" s="65">
        <f t="shared" si="28"/>
        <v>0.217</v>
      </c>
      <c r="D294" s="65">
        <f t="shared" si="29"/>
        <v>4.8965959047306933E-2</v>
      </c>
      <c r="E294" s="65">
        <f t="shared" si="30"/>
        <v>5.9109948355222491E-8</v>
      </c>
      <c r="F294" s="65">
        <f t="shared" si="31"/>
        <v>6.4336631227603511E-107</v>
      </c>
      <c r="G294" s="65">
        <f t="shared" si="32"/>
        <v>0.26596601815725529</v>
      </c>
      <c r="H294" s="65">
        <f t="shared" si="33"/>
        <v>188.83587289165126</v>
      </c>
    </row>
    <row r="295" spans="1:8" x14ac:dyDescent="0.3">
      <c r="A295" s="65">
        <f t="shared" si="34"/>
        <v>2254</v>
      </c>
      <c r="B295" s="65">
        <v>289</v>
      </c>
      <c r="C295" s="65">
        <f t="shared" si="28"/>
        <v>0.217</v>
      </c>
      <c r="D295" s="65">
        <f t="shared" si="29"/>
        <v>4.868357252513638E-2</v>
      </c>
      <c r="E295" s="65">
        <f t="shared" si="30"/>
        <v>5.6001271156344809E-8</v>
      </c>
      <c r="F295" s="65">
        <f t="shared" si="31"/>
        <v>2.7686885159319959E-107</v>
      </c>
      <c r="G295" s="65">
        <f t="shared" si="32"/>
        <v>0.26568362852640753</v>
      </c>
      <c r="H295" s="65">
        <f t="shared" si="33"/>
        <v>188.63537625374934</v>
      </c>
    </row>
    <row r="296" spans="1:8" x14ac:dyDescent="0.3">
      <c r="A296" s="65">
        <f t="shared" si="34"/>
        <v>2255</v>
      </c>
      <c r="B296" s="65">
        <v>290</v>
      </c>
      <c r="C296" s="65">
        <f t="shared" si="28"/>
        <v>0.217</v>
      </c>
      <c r="D296" s="65">
        <f t="shared" si="29"/>
        <v>4.8402814525095379E-2</v>
      </c>
      <c r="E296" s="65">
        <f t="shared" si="30"/>
        <v>5.3056083762410821E-8</v>
      </c>
      <c r="F296" s="65">
        <f t="shared" si="31"/>
        <v>1.1914885737699317E-107</v>
      </c>
      <c r="G296" s="65">
        <f t="shared" si="32"/>
        <v>0.26540286758117915</v>
      </c>
      <c r="H296" s="65">
        <f t="shared" si="33"/>
        <v>188.43603598263721</v>
      </c>
    </row>
    <row r="297" spans="1:8" x14ac:dyDescent="0.3">
      <c r="A297" s="65">
        <f t="shared" si="34"/>
        <v>2256</v>
      </c>
      <c r="B297" s="65">
        <v>291</v>
      </c>
      <c r="C297" s="65">
        <f t="shared" si="28"/>
        <v>0.217</v>
      </c>
      <c r="D297" s="65">
        <f t="shared" si="29"/>
        <v>4.8123675655502268E-2</v>
      </c>
      <c r="E297" s="65">
        <f t="shared" si="30"/>
        <v>5.0265788009439177E-8</v>
      </c>
      <c r="F297" s="65">
        <f t="shared" si="31"/>
        <v>5.1274999453897924E-108</v>
      </c>
      <c r="G297" s="65">
        <f t="shared" si="32"/>
        <v>0.2651237259212903</v>
      </c>
      <c r="H297" s="65">
        <f t="shared" si="33"/>
        <v>188.23784540411611</v>
      </c>
    </row>
    <row r="298" spans="1:8" x14ac:dyDescent="0.3">
      <c r="A298" s="65">
        <f t="shared" si="34"/>
        <v>2257</v>
      </c>
      <c r="B298" s="65">
        <v>292</v>
      </c>
      <c r="C298" s="65">
        <f t="shared" si="28"/>
        <v>0.217</v>
      </c>
      <c r="D298" s="65">
        <f t="shared" si="29"/>
        <v>4.7846146578837144E-2</v>
      </c>
      <c r="E298" s="65">
        <f t="shared" si="30"/>
        <v>4.7622237923258938E-8</v>
      </c>
      <c r="F298" s="65">
        <f t="shared" si="31"/>
        <v>2.2065889903405598E-108</v>
      </c>
      <c r="G298" s="65">
        <f t="shared" si="32"/>
        <v>0.26484619420107508</v>
      </c>
      <c r="H298" s="65">
        <f t="shared" si="33"/>
        <v>188.04079788276331</v>
      </c>
    </row>
    <row r="299" spans="1:8" x14ac:dyDescent="0.3">
      <c r="A299" s="65">
        <f t="shared" si="34"/>
        <v>2258</v>
      </c>
      <c r="B299" s="65">
        <v>293</v>
      </c>
      <c r="C299" s="65">
        <f t="shared" si="28"/>
        <v>0.217</v>
      </c>
      <c r="D299" s="65">
        <f t="shared" si="29"/>
        <v>4.7570218011429591E-2</v>
      </c>
      <c r="E299" s="65">
        <f t="shared" si="30"/>
        <v>4.5117715938196449E-8</v>
      </c>
      <c r="F299" s="65">
        <f t="shared" si="31"/>
        <v>9.4959239866399018E-109</v>
      </c>
      <c r="G299" s="65">
        <f t="shared" si="32"/>
        <v>0.26457026312914556</v>
      </c>
      <c r="H299" s="65">
        <f t="shared" si="33"/>
        <v>187.84488682169334</v>
      </c>
    </row>
    <row r="300" spans="1:8" x14ac:dyDescent="0.3">
      <c r="A300" s="65">
        <f t="shared" si="34"/>
        <v>2259</v>
      </c>
      <c r="B300" s="65">
        <v>294</v>
      </c>
      <c r="C300" s="65">
        <f t="shared" si="28"/>
        <v>0.217</v>
      </c>
      <c r="D300" s="65">
        <f t="shared" si="29"/>
        <v>4.7295880723148061E-2</v>
      </c>
      <c r="E300" s="65">
        <f t="shared" si="30"/>
        <v>4.2744910366456927E-8</v>
      </c>
      <c r="F300" s="65">
        <f t="shared" si="31"/>
        <v>4.0865141970151612E-109</v>
      </c>
      <c r="G300" s="65">
        <f t="shared" si="32"/>
        <v>0.26429592346805847</v>
      </c>
      <c r="H300" s="65">
        <f t="shared" si="33"/>
        <v>187.65010566232152</v>
      </c>
    </row>
    <row r="301" spans="1:8" x14ac:dyDescent="0.3">
      <c r="A301" s="65">
        <f t="shared" si="34"/>
        <v>2260</v>
      </c>
      <c r="B301" s="65">
        <v>295</v>
      </c>
      <c r="C301" s="65">
        <f t="shared" si="28"/>
        <v>0.217</v>
      </c>
      <c r="D301" s="65">
        <f t="shared" si="29"/>
        <v>4.7023125537091141E-2</v>
      </c>
      <c r="E301" s="65">
        <f t="shared" si="30"/>
        <v>4.0496894052422533E-8</v>
      </c>
      <c r="F301" s="65">
        <f t="shared" si="31"/>
        <v>1.7586069882090573E-109</v>
      </c>
      <c r="G301" s="65">
        <f t="shared" si="32"/>
        <v>0.26402316603398518</v>
      </c>
      <c r="H301" s="65">
        <f t="shared" si="33"/>
        <v>187.45644788412949</v>
      </c>
    </row>
    <row r="302" spans="1:8" x14ac:dyDescent="0.3">
      <c r="A302" s="65">
        <f t="shared" si="34"/>
        <v>2261</v>
      </c>
      <c r="B302" s="65">
        <v>296</v>
      </c>
      <c r="C302" s="65">
        <f t="shared" si="28"/>
        <v>0.217</v>
      </c>
      <c r="D302" s="65">
        <f t="shared" si="29"/>
        <v>4.6751943329280621E-2</v>
      </c>
      <c r="E302" s="65">
        <f t="shared" si="30"/>
        <v>3.8367104149552344E-8</v>
      </c>
      <c r="F302" s="65">
        <f t="shared" si="31"/>
        <v>7.5680601849776691E-110</v>
      </c>
      <c r="G302" s="65">
        <f t="shared" si="32"/>
        <v>0.26375198169638481</v>
      </c>
      <c r="H302" s="65">
        <f t="shared" si="33"/>
        <v>187.26390700443321</v>
      </c>
    </row>
    <row r="303" spans="1:8" x14ac:dyDescent="0.3">
      <c r="A303" s="65">
        <f t="shared" si="34"/>
        <v>2262</v>
      </c>
      <c r="B303" s="65">
        <v>297</v>
      </c>
      <c r="C303" s="65">
        <f t="shared" si="28"/>
        <v>0.217</v>
      </c>
      <c r="D303" s="65">
        <f t="shared" si="29"/>
        <v>4.6482325028356176E-2</v>
      </c>
      <c r="E303" s="65">
        <f t="shared" si="30"/>
        <v>3.6349322960844192E-8</v>
      </c>
      <c r="F303" s="65">
        <f t="shared" si="31"/>
        <v>3.2568695193105386E-110</v>
      </c>
      <c r="G303" s="65">
        <f t="shared" si="32"/>
        <v>0.26348236137767911</v>
      </c>
      <c r="H303" s="65">
        <f t="shared" si="33"/>
        <v>187.07247657815216</v>
      </c>
    </row>
    <row r="304" spans="1:8" x14ac:dyDescent="0.3">
      <c r="A304" s="65">
        <f t="shared" si="34"/>
        <v>2263</v>
      </c>
      <c r="B304" s="65">
        <v>298</v>
      </c>
      <c r="C304" s="65">
        <f t="shared" si="28"/>
        <v>0.217</v>
      </c>
      <c r="D304" s="65">
        <f t="shared" si="29"/>
        <v>4.6214261615272048E-2</v>
      </c>
      <c r="E304" s="65">
        <f t="shared" si="30"/>
        <v>3.4437659786923877E-8</v>
      </c>
      <c r="F304" s="65">
        <f t="shared" si="31"/>
        <v>1.4015743541348512E-110</v>
      </c>
      <c r="G304" s="65">
        <f t="shared" si="32"/>
        <v>0.26321429605293184</v>
      </c>
      <c r="H304" s="65">
        <f t="shared" si="33"/>
        <v>186.88215019758161</v>
      </c>
    </row>
    <row r="305" spans="1:8" x14ac:dyDescent="0.3">
      <c r="A305" s="65">
        <f t="shared" si="34"/>
        <v>2264</v>
      </c>
      <c r="B305" s="65">
        <v>299</v>
      </c>
      <c r="C305" s="65">
        <f t="shared" si="28"/>
        <v>0.217</v>
      </c>
      <c r="D305" s="65">
        <f t="shared" si="29"/>
        <v>4.5947744122995245E-2</v>
      </c>
      <c r="E305" s="65">
        <f t="shared" si="30"/>
        <v>3.2626533728769266E-8</v>
      </c>
      <c r="F305" s="65">
        <f t="shared" si="31"/>
        <v>6.0315915590761383E-111</v>
      </c>
      <c r="G305" s="65">
        <f t="shared" si="32"/>
        <v>0.26294777674952902</v>
      </c>
      <c r="H305" s="65">
        <f t="shared" si="33"/>
        <v>186.6929214921656</v>
      </c>
    </row>
    <row r="306" spans="1:8" x14ac:dyDescent="0.3">
      <c r="A306" s="65">
        <f t="shared" si="34"/>
        <v>2265</v>
      </c>
      <c r="B306" s="65">
        <v>300</v>
      </c>
      <c r="C306" s="65">
        <f t="shared" si="28"/>
        <v>0.217</v>
      </c>
      <c r="D306" s="65">
        <f t="shared" si="29"/>
        <v>4.5682763636205645E-2</v>
      </c>
      <c r="E306" s="65">
        <f t="shared" si="30"/>
        <v>3.0910657394864847E-8</v>
      </c>
      <c r="F306" s="65">
        <f t="shared" si="31"/>
        <v>2.5956594188664964E-111</v>
      </c>
      <c r="G306" s="65">
        <f t="shared" si="32"/>
        <v>0.26268279454686305</v>
      </c>
      <c r="H306" s="65">
        <f t="shared" si="33"/>
        <v>186.50478412827277</v>
      </c>
    </row>
    <row r="307" spans="1:8" x14ac:dyDescent="0.3">
      <c r="A307" s="65">
        <f t="shared" si="34"/>
        <v>2266</v>
      </c>
      <c r="B307" s="65">
        <v>301</v>
      </c>
      <c r="C307" s="65">
        <f t="shared" si="28"/>
        <v>0.217</v>
      </c>
      <c r="D307" s="65">
        <f t="shared" si="29"/>
        <v>4.541931129099773E-2</v>
      </c>
      <c r="E307" s="65">
        <f t="shared" si="30"/>
        <v>2.9285021465219404E-8</v>
      </c>
      <c r="F307" s="65">
        <f t="shared" si="31"/>
        <v>1.1170265348309068E-111</v>
      </c>
      <c r="G307" s="65">
        <f t="shared" si="32"/>
        <v>0.26241934057601918</v>
      </c>
      <c r="H307" s="65">
        <f t="shared" si="33"/>
        <v>186.3177318089736</v>
      </c>
    </row>
    <row r="308" spans="1:8" x14ac:dyDescent="0.3">
      <c r="A308" s="65">
        <f t="shared" si="34"/>
        <v>2267</v>
      </c>
      <c r="B308" s="65">
        <v>302</v>
      </c>
      <c r="C308" s="65">
        <f t="shared" si="28"/>
        <v>0.217</v>
      </c>
      <c r="D308" s="65">
        <f t="shared" si="29"/>
        <v>4.5157378274584117E-2</v>
      </c>
      <c r="E308" s="65">
        <f t="shared" si="30"/>
        <v>2.7744880067184807E-8</v>
      </c>
      <c r="F308" s="65">
        <f t="shared" si="31"/>
        <v>4.8070570061971387E-112</v>
      </c>
      <c r="G308" s="65">
        <f t="shared" si="32"/>
        <v>0.26215740601946419</v>
      </c>
      <c r="H308" s="65">
        <f t="shared" si="33"/>
        <v>186.13175827381957</v>
      </c>
    </row>
    <row r="309" spans="1:8" x14ac:dyDescent="0.3">
      <c r="A309" s="65">
        <f t="shared" si="34"/>
        <v>2268</v>
      </c>
      <c r="B309" s="65">
        <v>303</v>
      </c>
      <c r="C309" s="65">
        <f t="shared" si="28"/>
        <v>0.217</v>
      </c>
      <c r="D309" s="65">
        <f t="shared" si="29"/>
        <v>4.4896955825000716E-2</v>
      </c>
      <c r="E309" s="65">
        <f t="shared" si="30"/>
        <v>2.6285736920380938E-8</v>
      </c>
      <c r="F309" s="65">
        <f t="shared" si="31"/>
        <v>2.0686882845022439E-112</v>
      </c>
      <c r="G309" s="65">
        <f t="shared" si="32"/>
        <v>0.26189698211073764</v>
      </c>
      <c r="H309" s="65">
        <f t="shared" si="33"/>
        <v>185.94685729862371</v>
      </c>
    </row>
    <row r="310" spans="1:8" x14ac:dyDescent="0.3">
      <c r="A310" s="65">
        <f t="shared" si="34"/>
        <v>2269</v>
      </c>
      <c r="B310" s="65">
        <v>304</v>
      </c>
      <c r="C310" s="65">
        <f t="shared" si="28"/>
        <v>0.217</v>
      </c>
      <c r="D310" s="65">
        <f t="shared" si="29"/>
        <v>4.463803523081368E-2</v>
      </c>
      <c r="E310" s="65">
        <f t="shared" si="30"/>
        <v>2.4903332210279957E-8</v>
      </c>
      <c r="F310" s="65">
        <f t="shared" si="31"/>
        <v>8.9024765317323464E-113</v>
      </c>
      <c r="G310" s="65">
        <f t="shared" si="32"/>
        <v>0.26163806013414592</v>
      </c>
      <c r="H310" s="65">
        <f t="shared" si="33"/>
        <v>185.76302269524359</v>
      </c>
    </row>
    <row r="311" spans="1:8" x14ac:dyDescent="0.3">
      <c r="A311" s="65">
        <f t="shared" si="34"/>
        <v>2270</v>
      </c>
      <c r="B311" s="65">
        <v>305</v>
      </c>
      <c r="C311" s="65">
        <f t="shared" si="28"/>
        <v>0.217</v>
      </c>
      <c r="D311" s="65">
        <f t="shared" si="29"/>
        <v>4.4380607830827951E-2</v>
      </c>
      <c r="E311" s="65">
        <f t="shared" si="30"/>
        <v>2.3593630152126602E-8</v>
      </c>
      <c r="F311" s="65">
        <f t="shared" si="31"/>
        <v>3.8311276276750702E-113</v>
      </c>
      <c r="G311" s="65">
        <f t="shared" si="32"/>
        <v>0.26138063142445811</v>
      </c>
      <c r="H311" s="65">
        <f t="shared" si="33"/>
        <v>185.58024831136527</v>
      </c>
    </row>
    <row r="312" spans="1:8" x14ac:dyDescent="0.3">
      <c r="A312" s="65">
        <f t="shared" si="34"/>
        <v>2271</v>
      </c>
      <c r="B312" s="65">
        <v>306</v>
      </c>
      <c r="C312" s="65">
        <f t="shared" si="28"/>
        <v>0.217</v>
      </c>
      <c r="D312" s="65">
        <f t="shared" si="29"/>
        <v>4.4124665013797547E-2</v>
      </c>
      <c r="E312" s="65">
        <f t="shared" si="30"/>
        <v>2.2352807208890448E-8</v>
      </c>
      <c r="F312" s="65">
        <f t="shared" si="31"/>
        <v>1.6487029027505815E-113</v>
      </c>
      <c r="G312" s="65">
        <f t="shared" si="32"/>
        <v>0.26112468736660477</v>
      </c>
      <c r="H312" s="65">
        <f t="shared" si="33"/>
        <v>185.39852803028938</v>
      </c>
    </row>
    <row r="313" spans="1:8" x14ac:dyDescent="0.3">
      <c r="A313" s="65">
        <f t="shared" si="34"/>
        <v>2272</v>
      </c>
      <c r="B313" s="65">
        <v>307</v>
      </c>
      <c r="C313" s="65">
        <f t="shared" si="28"/>
        <v>0.217</v>
      </c>
      <c r="D313" s="65">
        <f t="shared" si="29"/>
        <v>4.3870198218137549E-2</v>
      </c>
      <c r="E313" s="65">
        <f t="shared" si="30"/>
        <v>2.1177240928852461E-8</v>
      </c>
      <c r="F313" s="65">
        <f t="shared" si="31"/>
        <v>7.0950945144774461E-114</v>
      </c>
      <c r="G313" s="65">
        <f t="shared" si="32"/>
        <v>0.26087021939537847</v>
      </c>
      <c r="H313" s="65">
        <f t="shared" si="33"/>
        <v>185.2178557707187</v>
      </c>
    </row>
    <row r="314" spans="1:8" x14ac:dyDescent="0.3">
      <c r="A314" s="65">
        <f t="shared" si="34"/>
        <v>2273</v>
      </c>
      <c r="B314" s="65">
        <v>308</v>
      </c>
      <c r="C314" s="65">
        <f t="shared" si="28"/>
        <v>0.217</v>
      </c>
      <c r="D314" s="65">
        <f t="shared" si="29"/>
        <v>4.3617198931637638E-2</v>
      </c>
      <c r="E314" s="65">
        <f t="shared" si="30"/>
        <v>2.0063499370239738E-8</v>
      </c>
      <c r="F314" s="65">
        <f t="shared" si="31"/>
        <v>3.0533315666141905E-114</v>
      </c>
      <c r="G314" s="65">
        <f t="shared" si="32"/>
        <v>0.26061721899513701</v>
      </c>
      <c r="H314" s="65">
        <f t="shared" si="33"/>
        <v>185.03822548654728</v>
      </c>
    </row>
    <row r="315" spans="1:8" x14ac:dyDescent="0.3">
      <c r="A315" s="65">
        <f t="shared" si="34"/>
        <v>2274</v>
      </c>
      <c r="B315" s="65">
        <v>309</v>
      </c>
      <c r="C315" s="65">
        <f t="shared" si="28"/>
        <v>0.217</v>
      </c>
      <c r="D315" s="65">
        <f t="shared" si="29"/>
        <v>4.3365658691177381E-2</v>
      </c>
      <c r="E315" s="65">
        <f t="shared" si="30"/>
        <v>1.9008331082033133E-8</v>
      </c>
      <c r="F315" s="65">
        <f t="shared" si="31"/>
        <v>1.3139830113128933E-114</v>
      </c>
      <c r="G315" s="65">
        <f t="shared" si="32"/>
        <v>0.26036567769950847</v>
      </c>
      <c r="H315" s="65">
        <f t="shared" si="33"/>
        <v>184.85963116665101</v>
      </c>
    </row>
    <row r="316" spans="1:8" x14ac:dyDescent="0.3">
      <c r="A316" s="65">
        <f t="shared" si="34"/>
        <v>2275</v>
      </c>
      <c r="B316" s="65">
        <v>310</v>
      </c>
      <c r="C316" s="65">
        <f t="shared" si="28"/>
        <v>0.217</v>
      </c>
      <c r="D316" s="65">
        <f t="shared" si="29"/>
        <v>4.3115569082443163E-2</v>
      </c>
      <c r="E316" s="65">
        <f t="shared" si="30"/>
        <v>1.8008655611699049E-8</v>
      </c>
      <c r="F316" s="65">
        <f t="shared" si="31"/>
        <v>5.654647444442311E-115</v>
      </c>
      <c r="G316" s="65">
        <f t="shared" si="32"/>
        <v>0.26011558709109878</v>
      </c>
      <c r="H316" s="65">
        <f t="shared" si="33"/>
        <v>184.68206683468014</v>
      </c>
    </row>
    <row r="317" spans="1:8" x14ac:dyDescent="0.3">
      <c r="A317" s="65">
        <f t="shared" si="34"/>
        <v>2276</v>
      </c>
      <c r="B317" s="65">
        <v>311</v>
      </c>
      <c r="C317" s="65">
        <f t="shared" si="28"/>
        <v>0.217</v>
      </c>
      <c r="D317" s="65">
        <f t="shared" si="29"/>
        <v>4.2866921739646652E-2</v>
      </c>
      <c r="E317" s="65">
        <f t="shared" si="30"/>
        <v>1.7061554512132903E-8</v>
      </c>
      <c r="F317" s="65">
        <f t="shared" si="31"/>
        <v>2.4334437694888933E-115</v>
      </c>
      <c r="G317" s="65">
        <f t="shared" si="32"/>
        <v>0.25986693880120115</v>
      </c>
      <c r="H317" s="65">
        <f t="shared" si="33"/>
        <v>184.50552654885283</v>
      </c>
    </row>
    <row r="318" spans="1:8" x14ac:dyDescent="0.3">
      <c r="A318" s="65">
        <f t="shared" si="34"/>
        <v>2277</v>
      </c>
      <c r="B318" s="65">
        <v>312</v>
      </c>
      <c r="C318" s="65">
        <f t="shared" si="28"/>
        <v>0.217</v>
      </c>
      <c r="D318" s="65">
        <f t="shared" si="29"/>
        <v>4.2619708345245019E-2</v>
      </c>
      <c r="E318" s="65">
        <f t="shared" si="30"/>
        <v>1.6164262821560985E-8</v>
      </c>
      <c r="F318" s="65">
        <f t="shared" si="31"/>
        <v>1.0472179985481548E-115</v>
      </c>
      <c r="G318" s="65">
        <f t="shared" si="32"/>
        <v>0.25961972450950782</v>
      </c>
      <c r="H318" s="65">
        <f t="shared" si="33"/>
        <v>184.33000440175056</v>
      </c>
    </row>
    <row r="319" spans="1:8" x14ac:dyDescent="0.3">
      <c r="A319" s="65">
        <f t="shared" si="34"/>
        <v>2278</v>
      </c>
      <c r="B319" s="65">
        <v>313</v>
      </c>
      <c r="C319" s="65">
        <f t="shared" si="28"/>
        <v>0.217</v>
      </c>
      <c r="D319" s="65">
        <f t="shared" si="29"/>
        <v>4.2373920629662658E-2</v>
      </c>
      <c r="E319" s="65">
        <f t="shared" si="30"/>
        <v>1.5314160991525921E-8</v>
      </c>
      <c r="F319" s="65">
        <f t="shared" si="31"/>
        <v>4.5066401378717808E-116</v>
      </c>
      <c r="G319" s="65">
        <f t="shared" si="32"/>
        <v>0.25937393594382363</v>
      </c>
      <c r="H319" s="65">
        <f t="shared" si="33"/>
        <v>184.15549452011479</v>
      </c>
    </row>
    <row r="320" spans="1:8" x14ac:dyDescent="0.3">
      <c r="A320" s="65">
        <f t="shared" si="34"/>
        <v>2279</v>
      </c>
      <c r="B320" s="65">
        <v>314</v>
      </c>
      <c r="C320" s="65">
        <f t="shared" si="28"/>
        <v>0.217</v>
      </c>
      <c r="D320" s="65">
        <f t="shared" si="29"/>
        <v>4.2129550371014582E-2</v>
      </c>
      <c r="E320" s="65">
        <f t="shared" si="30"/>
        <v>1.450876723939131E-8</v>
      </c>
      <c r="F320" s="65">
        <f t="shared" si="31"/>
        <v>1.9394056787061528E-116</v>
      </c>
      <c r="G320" s="65">
        <f t="shared" si="32"/>
        <v>0.25912956487978184</v>
      </c>
      <c r="H320" s="65">
        <f t="shared" si="33"/>
        <v>183.98199106464511</v>
      </c>
    </row>
    <row r="321" spans="1:8" x14ac:dyDescent="0.3">
      <c r="A321" s="65">
        <f t="shared" si="34"/>
        <v>2280</v>
      </c>
      <c r="B321" s="65">
        <v>315</v>
      </c>
      <c r="C321" s="65">
        <f t="shared" si="28"/>
        <v>0.217</v>
      </c>
      <c r="D321" s="65">
        <f t="shared" si="29"/>
        <v>4.1886589394831385E-2</v>
      </c>
      <c r="E321" s="65">
        <f t="shared" si="30"/>
        <v>1.3745730303038881E-8</v>
      </c>
      <c r="F321" s="65">
        <f t="shared" si="31"/>
        <v>8.346116555855978E-117</v>
      </c>
      <c r="G321" s="65">
        <f t="shared" si="32"/>
        <v>0.25888660314056167</v>
      </c>
      <c r="H321" s="65">
        <f t="shared" si="33"/>
        <v>183.80948822979877</v>
      </c>
    </row>
    <row r="322" spans="1:8" x14ac:dyDescent="0.3">
      <c r="A322" s="65">
        <f t="shared" si="34"/>
        <v>2281</v>
      </c>
      <c r="B322" s="65">
        <v>316</v>
      </c>
      <c r="C322" s="65">
        <f t="shared" si="28"/>
        <v>0.217</v>
      </c>
      <c r="D322" s="65">
        <f t="shared" si="29"/>
        <v>4.1645029573785811E-2</v>
      </c>
      <c r="E322" s="65">
        <f t="shared" si="30"/>
        <v>1.3022822576607015E-8</v>
      </c>
      <c r="F322" s="65">
        <f t="shared" si="31"/>
        <v>3.5917014335239218E-117</v>
      </c>
      <c r="G322" s="65">
        <f t="shared" si="32"/>
        <v>0.25864504259660842</v>
      </c>
      <c r="H322" s="65">
        <f t="shared" si="33"/>
        <v>183.63798024359198</v>
      </c>
    </row>
    <row r="323" spans="1:8" x14ac:dyDescent="0.3">
      <c r="A323" s="65">
        <f t="shared" si="34"/>
        <v>2282</v>
      </c>
      <c r="B323" s="65">
        <v>317</v>
      </c>
      <c r="C323" s="65">
        <f t="shared" si="28"/>
        <v>0.217</v>
      </c>
      <c r="D323" s="65">
        <f t="shared" si="29"/>
        <v>4.1404862827420855E-2</v>
      </c>
      <c r="E323" s="65">
        <f t="shared" si="30"/>
        <v>1.2337933607230154E-8</v>
      </c>
      <c r="F323" s="65">
        <f t="shared" si="31"/>
        <v>1.5456672694712295E-117</v>
      </c>
      <c r="G323" s="65">
        <f t="shared" si="32"/>
        <v>0.25840487516535449</v>
      </c>
      <c r="H323" s="65">
        <f t="shared" si="33"/>
        <v>183.46746136740168</v>
      </c>
    </row>
    <row r="324" spans="1:8" x14ac:dyDescent="0.3">
      <c r="A324" s="65">
        <f t="shared" si="34"/>
        <v>2283</v>
      </c>
      <c r="B324" s="65">
        <v>318</v>
      </c>
      <c r="C324" s="65">
        <f t="shared" si="28"/>
        <v>0.217</v>
      </c>
      <c r="D324" s="65">
        <f t="shared" si="29"/>
        <v>4.11660811218795E-2</v>
      </c>
      <c r="E324" s="65">
        <f t="shared" si="30"/>
        <v>1.1689063933794348E-8</v>
      </c>
      <c r="F324" s="65">
        <f t="shared" si="31"/>
        <v>6.6516868178837107E-118</v>
      </c>
      <c r="G324" s="65">
        <f t="shared" si="32"/>
        <v>0.25816609281094344</v>
      </c>
      <c r="H324" s="65">
        <f t="shared" si="33"/>
        <v>183.29792589576985</v>
      </c>
    </row>
    <row r="325" spans="1:8" x14ac:dyDescent="0.3">
      <c r="A325" s="65">
        <f t="shared" si="34"/>
        <v>2284</v>
      </c>
      <c r="B325" s="65">
        <v>319</v>
      </c>
      <c r="C325" s="65">
        <f t="shared" si="28"/>
        <v>0.217</v>
      </c>
      <c r="D325" s="65">
        <f t="shared" si="29"/>
        <v>4.0928676469635931E-2</v>
      </c>
      <c r="E325" s="65">
        <f t="shared" si="30"/>
        <v>1.1074319249721222E-8</v>
      </c>
      <c r="F325" s="65">
        <f t="shared" si="31"/>
        <v>2.8625137115275826E-118</v>
      </c>
      <c r="G325" s="65">
        <f t="shared" si="32"/>
        <v>0.25792868754395515</v>
      </c>
      <c r="H325" s="65">
        <f t="shared" si="33"/>
        <v>183.12936815620816</v>
      </c>
    </row>
    <row r="326" spans="1:8" x14ac:dyDescent="0.3">
      <c r="A326" s="65">
        <f t="shared" si="34"/>
        <v>2285</v>
      </c>
      <c r="B326" s="65">
        <v>320</v>
      </c>
      <c r="C326" s="65">
        <f t="shared" si="28"/>
        <v>0.217</v>
      </c>
      <c r="D326" s="65">
        <f t="shared" si="29"/>
        <v>4.0692640929228398E-2</v>
      </c>
      <c r="E326" s="65">
        <f t="shared" si="30"/>
        <v>1.0491904872739978E-8</v>
      </c>
      <c r="F326" s="65">
        <f t="shared" si="31"/>
        <v>1.231865686558416E-118</v>
      </c>
      <c r="G326" s="65">
        <f t="shared" si="32"/>
        <v>0.25769265142113329</v>
      </c>
      <c r="H326" s="65">
        <f t="shared" si="33"/>
        <v>182.96178250900465</v>
      </c>
    </row>
    <row r="327" spans="1:8" x14ac:dyDescent="0.3">
      <c r="A327" s="65">
        <f t="shared" si="34"/>
        <v>2286</v>
      </c>
      <c r="B327" s="65">
        <v>321</v>
      </c>
      <c r="C327" s="65">
        <f t="shared" ref="C327:C390" si="35">$C$3</f>
        <v>0.217</v>
      </c>
      <c r="D327" s="65">
        <f t="shared" ref="D327:D390" si="36">$D$3*EXP(-B327/$D$2)</f>
        <v>4.0457966604993505E-2</v>
      </c>
      <c r="E327" s="65">
        <f t="shared" ref="E327:E390" si="37">$E$3*EXP(-$B327/$E$2)</f>
        <v>9.9401205055015852E-9</v>
      </c>
      <c r="F327" s="65">
        <f t="shared" ref="F327:F390" si="38">$F$3*EXP(-$B327/$F$2)</f>
        <v>5.3012604397627153E-119</v>
      </c>
      <c r="G327" s="65">
        <f t="shared" ref="G327:G390" si="39">SUM(C327:F327)</f>
        <v>0.25745797654511399</v>
      </c>
      <c r="H327" s="65">
        <f t="shared" ref="H327:H390" si="40">G327*$H$4</f>
        <v>182.79516334703092</v>
      </c>
    </row>
    <row r="328" spans="1:8" x14ac:dyDescent="0.3">
      <c r="A328" s="65">
        <f t="shared" ref="A328:A391" si="41">A327+1</f>
        <v>2287</v>
      </c>
      <c r="B328" s="65">
        <v>322</v>
      </c>
      <c r="C328" s="65">
        <f t="shared" si="35"/>
        <v>0.217</v>
      </c>
      <c r="D328" s="65">
        <f t="shared" si="36"/>
        <v>4.0224645646802143E-2</v>
      </c>
      <c r="E328" s="65">
        <f t="shared" si="37"/>
        <v>9.417355271740099E-9</v>
      </c>
      <c r="F328" s="65">
        <f t="shared" si="38"/>
        <v>2.2813657817442979E-119</v>
      </c>
      <c r="G328" s="65">
        <f t="shared" si="39"/>
        <v>0.25722465506415743</v>
      </c>
      <c r="H328" s="65">
        <f t="shared" si="40"/>
        <v>182.62950509555176</v>
      </c>
    </row>
    <row r="329" spans="1:8" x14ac:dyDescent="0.3">
      <c r="A329" s="65">
        <f t="shared" si="41"/>
        <v>2288</v>
      </c>
      <c r="B329" s="65">
        <v>323</v>
      </c>
      <c r="C329" s="65">
        <f t="shared" si="35"/>
        <v>0.217</v>
      </c>
      <c r="D329" s="65">
        <f t="shared" si="36"/>
        <v>3.9992670249796865E-2</v>
      </c>
      <c r="E329" s="65">
        <f t="shared" si="37"/>
        <v>8.9220830134891341E-9</v>
      </c>
      <c r="F329" s="65">
        <f t="shared" si="38"/>
        <v>9.8177214442736046E-120</v>
      </c>
      <c r="G329" s="65">
        <f t="shared" si="39"/>
        <v>0.2569926791718799</v>
      </c>
      <c r="H329" s="65">
        <f t="shared" si="40"/>
        <v>182.46480221203473</v>
      </c>
    </row>
    <row r="330" spans="1:8" x14ac:dyDescent="0.3">
      <c r="A330" s="65">
        <f t="shared" si="41"/>
        <v>2289</v>
      </c>
      <c r="B330" s="65">
        <v>324</v>
      </c>
      <c r="C330" s="65">
        <f t="shared" si="35"/>
        <v>0.217</v>
      </c>
      <c r="D330" s="65">
        <f t="shared" si="36"/>
        <v>3.9762032654130794E-2</v>
      </c>
      <c r="E330" s="65">
        <f t="shared" si="37"/>
        <v>8.4528578356248565E-9</v>
      </c>
      <c r="F330" s="65">
        <f t="shared" si="38"/>
        <v>4.2249978117782894E-120</v>
      </c>
      <c r="G330" s="65">
        <f t="shared" si="39"/>
        <v>0.25676204110698864</v>
      </c>
      <c r="H330" s="65">
        <f t="shared" si="40"/>
        <v>182.30104918596194</v>
      </c>
    </row>
    <row r="331" spans="1:8" x14ac:dyDescent="0.3">
      <c r="A331" s="65">
        <f t="shared" si="41"/>
        <v>2290</v>
      </c>
      <c r="B331" s="65">
        <v>325</v>
      </c>
      <c r="C331" s="65">
        <f t="shared" si="35"/>
        <v>0.217</v>
      </c>
      <c r="D331" s="65">
        <f t="shared" si="36"/>
        <v>3.953272514470809E-2</v>
      </c>
      <c r="E331" s="65">
        <f t="shared" si="37"/>
        <v>8.0083098847275187E-9</v>
      </c>
      <c r="F331" s="65">
        <f t="shared" si="38"/>
        <v>1.8182025850755897E-120</v>
      </c>
      <c r="G331" s="65">
        <f t="shared" si="39"/>
        <v>0.256532733153018</v>
      </c>
      <c r="H331" s="65">
        <f t="shared" si="40"/>
        <v>182.13824053864278</v>
      </c>
    </row>
    <row r="332" spans="1:8" x14ac:dyDescent="0.3">
      <c r="A332" s="65">
        <f t="shared" si="41"/>
        <v>2291</v>
      </c>
      <c r="B332" s="65">
        <v>326</v>
      </c>
      <c r="C332" s="65">
        <f t="shared" si="35"/>
        <v>0.217</v>
      </c>
      <c r="D332" s="65">
        <f t="shared" si="36"/>
        <v>3.9304740050925831E-2</v>
      </c>
      <c r="E332" s="65">
        <f t="shared" si="37"/>
        <v>7.5871413499389408E-9</v>
      </c>
      <c r="F332" s="65">
        <f t="shared" si="38"/>
        <v>7.8245262782375965E-121</v>
      </c>
      <c r="G332" s="65">
        <f t="shared" si="39"/>
        <v>0.25630474763806721</v>
      </c>
      <c r="H332" s="65">
        <f t="shared" si="40"/>
        <v>181.97637082302771</v>
      </c>
    </row>
    <row r="333" spans="1:8" x14ac:dyDescent="0.3">
      <c r="A333" s="65">
        <f t="shared" si="41"/>
        <v>2292</v>
      </c>
      <c r="B333" s="65">
        <v>327</v>
      </c>
      <c r="C333" s="65">
        <f t="shared" si="35"/>
        <v>0.217</v>
      </c>
      <c r="D333" s="65">
        <f t="shared" si="36"/>
        <v>3.9078069746417435E-2</v>
      </c>
      <c r="E333" s="65">
        <f t="shared" si="37"/>
        <v>7.1881226741404644E-9</v>
      </c>
      <c r="F333" s="65">
        <f t="shared" si="38"/>
        <v>3.3672381714433044E-121</v>
      </c>
      <c r="G333" s="65">
        <f t="shared" si="39"/>
        <v>0.2560780769345401</v>
      </c>
      <c r="H333" s="65">
        <f t="shared" si="40"/>
        <v>181.81543462352346</v>
      </c>
    </row>
    <row r="334" spans="1:8" x14ac:dyDescent="0.3">
      <c r="A334" s="65">
        <f t="shared" si="41"/>
        <v>2293</v>
      </c>
      <c r="B334" s="65">
        <v>328</v>
      </c>
      <c r="C334" s="65">
        <f t="shared" si="35"/>
        <v>0.217</v>
      </c>
      <c r="D334" s="65">
        <f t="shared" si="36"/>
        <v>3.8852706648797558E-2</v>
      </c>
      <c r="E334" s="65">
        <f t="shared" si="37"/>
        <v>6.810088964390795E-9</v>
      </c>
      <c r="F334" s="65">
        <f t="shared" si="38"/>
        <v>1.4490708446796926E-121</v>
      </c>
      <c r="G334" s="65">
        <f t="shared" si="39"/>
        <v>0.25585271345888649</v>
      </c>
      <c r="H334" s="65">
        <f t="shared" si="40"/>
        <v>181.65542655580941</v>
      </c>
    </row>
    <row r="335" spans="1:8" x14ac:dyDescent="0.3">
      <c r="A335" s="65">
        <f t="shared" si="41"/>
        <v>2294</v>
      </c>
      <c r="B335" s="65">
        <v>329</v>
      </c>
      <c r="C335" s="65">
        <f t="shared" si="35"/>
        <v>0.217</v>
      </c>
      <c r="D335" s="65">
        <f t="shared" si="36"/>
        <v>3.862864321940844E-2</v>
      </c>
      <c r="E335" s="65">
        <f t="shared" si="37"/>
        <v>6.4519365911438008E-9</v>
      </c>
      <c r="F335" s="65">
        <f t="shared" si="38"/>
        <v>6.2359898705967515E-122</v>
      </c>
      <c r="G335" s="65">
        <f t="shared" si="39"/>
        <v>0.25562864967134502</v>
      </c>
      <c r="H335" s="65">
        <f t="shared" si="40"/>
        <v>181.49634126665495</v>
      </c>
    </row>
    <row r="336" spans="1:8" x14ac:dyDescent="0.3">
      <c r="A336" s="65">
        <f t="shared" si="41"/>
        <v>2295</v>
      </c>
      <c r="B336" s="65">
        <v>330</v>
      </c>
      <c r="C336" s="65">
        <f t="shared" si="35"/>
        <v>0.217</v>
      </c>
      <c r="D336" s="65">
        <f t="shared" si="36"/>
        <v>3.8405871963067738E-2</v>
      </c>
      <c r="E336" s="65">
        <f t="shared" si="37"/>
        <v>6.1126199663184979E-9</v>
      </c>
      <c r="F336" s="65">
        <f t="shared" si="38"/>
        <v>2.6836210119720634E-122</v>
      </c>
      <c r="G336" s="65">
        <f t="shared" si="39"/>
        <v>0.25540587807568771</v>
      </c>
      <c r="H336" s="65">
        <f t="shared" si="40"/>
        <v>181.33817343373826</v>
      </c>
    </row>
    <row r="337" spans="1:8" x14ac:dyDescent="0.3">
      <c r="A337" s="65">
        <f t="shared" si="41"/>
        <v>2296</v>
      </c>
      <c r="B337" s="65">
        <v>331</v>
      </c>
      <c r="C337" s="65">
        <f t="shared" si="35"/>
        <v>0.217</v>
      </c>
      <c r="D337" s="65">
        <f t="shared" si="36"/>
        <v>3.8184385427817796E-2</v>
      </c>
      <c r="E337" s="65">
        <f t="shared" si="37"/>
        <v>5.7911484908148332E-9</v>
      </c>
      <c r="F337" s="65">
        <f t="shared" si="38"/>
        <v>1.1548802812935283E-122</v>
      </c>
      <c r="G337" s="65">
        <f t="shared" si="39"/>
        <v>0.2551843912189663</v>
      </c>
      <c r="H337" s="65">
        <f t="shared" si="40"/>
        <v>181.18091776546606</v>
      </c>
    </row>
    <row r="338" spans="1:8" x14ac:dyDescent="0.3">
      <c r="A338" s="65">
        <f t="shared" si="41"/>
        <v>2297</v>
      </c>
      <c r="B338" s="65">
        <v>332</v>
      </c>
      <c r="C338" s="65">
        <f t="shared" si="35"/>
        <v>0.217</v>
      </c>
      <c r="D338" s="65">
        <f t="shared" si="36"/>
        <v>3.7964176204676389E-2</v>
      </c>
      <c r="E338" s="65">
        <f t="shared" si="37"/>
        <v>5.4865836625642194E-9</v>
      </c>
      <c r="F338" s="65">
        <f t="shared" si="38"/>
        <v>4.9699583442314619E-123</v>
      </c>
      <c r="G338" s="65">
        <f t="shared" si="39"/>
        <v>0.25496418169126006</v>
      </c>
      <c r="H338" s="65">
        <f t="shared" si="40"/>
        <v>181.02456900079466</v>
      </c>
    </row>
    <row r="339" spans="1:8" x14ac:dyDescent="0.3">
      <c r="A339" s="65">
        <f t="shared" si="41"/>
        <v>2298</v>
      </c>
      <c r="B339" s="65">
        <v>333</v>
      </c>
      <c r="C339" s="65">
        <f t="shared" si="35"/>
        <v>0.217</v>
      </c>
      <c r="D339" s="65">
        <f t="shared" si="36"/>
        <v>3.7745236927388848E-2</v>
      </c>
      <c r="E339" s="65">
        <f t="shared" si="37"/>
        <v>5.1980363366716541E-9</v>
      </c>
      <c r="F339" s="65">
        <f t="shared" si="38"/>
        <v>2.1387919028048562E-123</v>
      </c>
      <c r="G339" s="65">
        <f t="shared" si="39"/>
        <v>0.25474524212542515</v>
      </c>
      <c r="H339" s="65">
        <f t="shared" si="40"/>
        <v>180.86912190905187</v>
      </c>
    </row>
    <row r="340" spans="1:8" x14ac:dyDescent="0.3">
      <c r="A340" s="65">
        <f t="shared" si="41"/>
        <v>2299</v>
      </c>
      <c r="B340" s="65">
        <v>334</v>
      </c>
      <c r="C340" s="65">
        <f t="shared" si="35"/>
        <v>0.217</v>
      </c>
      <c r="D340" s="65">
        <f t="shared" si="36"/>
        <v>3.7527560272181681E-2</v>
      </c>
      <c r="E340" s="65">
        <f t="shared" si="37"/>
        <v>4.9246641296509193E-9</v>
      </c>
      <c r="F340" s="65">
        <f t="shared" si="38"/>
        <v>9.2041632679141756E-124</v>
      </c>
      <c r="G340" s="65">
        <f t="shared" si="39"/>
        <v>0.25452756519684583</v>
      </c>
      <c r="H340" s="65">
        <f t="shared" si="40"/>
        <v>180.71457128976053</v>
      </c>
    </row>
    <row r="341" spans="1:8" x14ac:dyDescent="0.3">
      <c r="A341" s="65">
        <f t="shared" si="41"/>
        <v>2300</v>
      </c>
      <c r="B341" s="65">
        <v>335</v>
      </c>
      <c r="C341" s="65">
        <f t="shared" si="35"/>
        <v>0.217</v>
      </c>
      <c r="D341" s="65">
        <f t="shared" si="36"/>
        <v>3.7311138957517573E-2</v>
      </c>
      <c r="E341" s="65">
        <f t="shared" si="37"/>
        <v>4.6656689601749499E-9</v>
      </c>
      <c r="F341" s="65">
        <f t="shared" si="38"/>
        <v>3.9609567135220866E-124</v>
      </c>
      <c r="G341" s="65">
        <f t="shared" si="39"/>
        <v>0.25431114362318652</v>
      </c>
      <c r="H341" s="65">
        <f t="shared" si="40"/>
        <v>180.56091197246243</v>
      </c>
    </row>
    <row r="342" spans="1:8" x14ac:dyDescent="0.3">
      <c r="A342" s="65">
        <f t="shared" si="41"/>
        <v>2301</v>
      </c>
      <c r="B342" s="65">
        <v>336</v>
      </c>
      <c r="C342" s="65">
        <f t="shared" si="35"/>
        <v>0.217</v>
      </c>
      <c r="D342" s="65">
        <f t="shared" si="36"/>
        <v>3.7095965743851801E-2</v>
      </c>
      <c r="E342" s="65">
        <f t="shared" si="37"/>
        <v>4.4202947191614955E-9</v>
      </c>
      <c r="F342" s="65">
        <f t="shared" si="38"/>
        <v>1.7045740747655309E-124</v>
      </c>
      <c r="G342" s="65">
        <f t="shared" si="39"/>
        <v>0.25409597016414653</v>
      </c>
      <c r="H342" s="65">
        <f t="shared" si="40"/>
        <v>180.40813881654404</v>
      </c>
    </row>
    <row r="343" spans="1:8" x14ac:dyDescent="0.3">
      <c r="A343" s="65">
        <f t="shared" si="41"/>
        <v>2302</v>
      </c>
      <c r="B343" s="65">
        <v>337</v>
      </c>
      <c r="C343" s="65">
        <f t="shared" si="35"/>
        <v>0.217</v>
      </c>
      <c r="D343" s="65">
        <f t="shared" si="36"/>
        <v>3.6882033433390075E-2</v>
      </c>
      <c r="E343" s="65">
        <f t="shared" si="37"/>
        <v>4.1878250623924275E-9</v>
      </c>
      <c r="F343" s="65">
        <f t="shared" si="38"/>
        <v>7.335532767736628E-125</v>
      </c>
      <c r="G343" s="65">
        <f t="shared" si="39"/>
        <v>0.25388203762121514</v>
      </c>
      <c r="H343" s="65">
        <f t="shared" si="40"/>
        <v>180.25624671106274</v>
      </c>
    </row>
    <row r="344" spans="1:8" x14ac:dyDescent="0.3">
      <c r="A344" s="65">
        <f t="shared" si="41"/>
        <v>2303</v>
      </c>
      <c r="B344" s="65">
        <v>338</v>
      </c>
      <c r="C344" s="65">
        <f t="shared" si="35"/>
        <v>0.217</v>
      </c>
      <c r="D344" s="65">
        <f t="shared" si="36"/>
        <v>3.6669334869847782E-2</v>
      </c>
      <c r="E344" s="65">
        <f t="shared" si="37"/>
        <v>3.9675813192222887E-9</v>
      </c>
      <c r="F344" s="65">
        <f t="shared" si="38"/>
        <v>3.1568027334888685E-125</v>
      </c>
      <c r="G344" s="65">
        <f t="shared" si="39"/>
        <v>0.25366933883742909</v>
      </c>
      <c r="H344" s="65">
        <f t="shared" si="40"/>
        <v>180.10523057457465</v>
      </c>
    </row>
    <row r="345" spans="1:8" x14ac:dyDescent="0.3">
      <c r="A345" s="65">
        <f t="shared" si="41"/>
        <v>2304</v>
      </c>
      <c r="B345" s="65">
        <v>339</v>
      </c>
      <c r="C345" s="65">
        <f t="shared" si="35"/>
        <v>0.217</v>
      </c>
      <c r="D345" s="65">
        <f t="shared" si="36"/>
        <v>3.6457862938210545E-2</v>
      </c>
      <c r="E345" s="65">
        <f t="shared" si="37"/>
        <v>3.7589205112710045E-9</v>
      </c>
      <c r="F345" s="65">
        <f t="shared" si="38"/>
        <v>1.3585112102548812E-125</v>
      </c>
      <c r="G345" s="65">
        <f t="shared" si="39"/>
        <v>0.25345786669713105</v>
      </c>
      <c r="H345" s="65">
        <f t="shared" si="40"/>
        <v>179.95508535496305</v>
      </c>
    </row>
    <row r="346" spans="1:8" x14ac:dyDescent="0.3">
      <c r="A346" s="65">
        <f t="shared" si="41"/>
        <v>2305</v>
      </c>
      <c r="B346" s="65">
        <v>340</v>
      </c>
      <c r="C346" s="65">
        <f t="shared" si="35"/>
        <v>0.217</v>
      </c>
      <c r="D346" s="65">
        <f t="shared" si="36"/>
        <v>3.6247610564496276E-2</v>
      </c>
      <c r="E346" s="65">
        <f t="shared" si="37"/>
        <v>3.561233475316263E-9</v>
      </c>
      <c r="F346" s="65">
        <f t="shared" si="38"/>
        <v>5.8462718902568065E-126</v>
      </c>
      <c r="G346" s="65">
        <f t="shared" si="39"/>
        <v>0.25324761412572977</v>
      </c>
      <c r="H346" s="65">
        <f t="shared" si="40"/>
        <v>179.80580602926813</v>
      </c>
    </row>
    <row r="347" spans="1:8" x14ac:dyDescent="0.3">
      <c r="A347" s="65">
        <f t="shared" si="41"/>
        <v>2306</v>
      </c>
      <c r="B347" s="65">
        <v>341</v>
      </c>
      <c r="C347" s="65">
        <f t="shared" si="35"/>
        <v>0.217</v>
      </c>
      <c r="D347" s="65">
        <f t="shared" si="36"/>
        <v>3.6038570715518504E-2</v>
      </c>
      <c r="E347" s="65">
        <f t="shared" si="37"/>
        <v>3.3739430849057498E-9</v>
      </c>
      <c r="F347" s="65">
        <f t="shared" si="38"/>
        <v>2.5159082057479862E-126</v>
      </c>
      <c r="G347" s="65">
        <f t="shared" si="39"/>
        <v>0.25303857408946157</v>
      </c>
      <c r="H347" s="65">
        <f t="shared" si="40"/>
        <v>179.65738760351772</v>
      </c>
    </row>
    <row r="348" spans="1:8" x14ac:dyDescent="0.3">
      <c r="A348" s="65">
        <f t="shared" si="41"/>
        <v>2307</v>
      </c>
      <c r="B348" s="65">
        <v>342</v>
      </c>
      <c r="C348" s="65">
        <f t="shared" si="35"/>
        <v>0.217</v>
      </c>
      <c r="D348" s="65">
        <f t="shared" si="36"/>
        <v>3.5830736398651128E-2</v>
      </c>
      <c r="E348" s="65">
        <f t="shared" si="37"/>
        <v>3.1965025654972965E-9</v>
      </c>
      <c r="F348" s="65">
        <f t="shared" si="38"/>
        <v>1.0827060763798391E-126</v>
      </c>
      <c r="G348" s="65">
        <f t="shared" si="39"/>
        <v>0.25283073959515368</v>
      </c>
      <c r="H348" s="65">
        <f t="shared" si="40"/>
        <v>179.5098251125591</v>
      </c>
    </row>
    <row r="349" spans="1:8" x14ac:dyDescent="0.3">
      <c r="A349" s="65">
        <f t="shared" si="41"/>
        <v>2308</v>
      </c>
      <c r="B349" s="65">
        <v>343</v>
      </c>
      <c r="C349" s="65">
        <f t="shared" si="35"/>
        <v>0.217</v>
      </c>
      <c r="D349" s="65">
        <f t="shared" si="36"/>
        <v>3.56241006615945E-2</v>
      </c>
      <c r="E349" s="65">
        <f t="shared" si="37"/>
        <v>3.0283938982083402E-9</v>
      </c>
      <c r="F349" s="65">
        <f t="shared" si="38"/>
        <v>4.6593609621830859E-127</v>
      </c>
      <c r="G349" s="65">
        <f t="shared" si="39"/>
        <v>0.25262410368998844</v>
      </c>
      <c r="H349" s="65">
        <f t="shared" si="40"/>
        <v>179.36311361989181</v>
      </c>
    </row>
    <row r="350" spans="1:8" x14ac:dyDescent="0.3">
      <c r="A350" s="65">
        <f t="shared" si="41"/>
        <v>2309</v>
      </c>
      <c r="B350" s="65">
        <v>344</v>
      </c>
      <c r="C350" s="65">
        <f t="shared" si="35"/>
        <v>0.217</v>
      </c>
      <c r="D350" s="65">
        <f t="shared" si="36"/>
        <v>3.5418656592142855E-2</v>
      </c>
      <c r="E350" s="65">
        <f t="shared" si="37"/>
        <v>2.8691263075143821E-9</v>
      </c>
      <c r="F350" s="65">
        <f t="shared" si="38"/>
        <v>2.0051281737056985E-127</v>
      </c>
      <c r="G350" s="65">
        <f t="shared" si="39"/>
        <v>0.25241865946126918</v>
      </c>
      <c r="H350" s="65">
        <f t="shared" si="40"/>
        <v>179.21724821750112</v>
      </c>
    </row>
    <row r="351" spans="1:8" x14ac:dyDescent="0.3">
      <c r="A351" s="65">
        <f t="shared" si="41"/>
        <v>2310</v>
      </c>
      <c r="B351" s="65">
        <v>345</v>
      </c>
      <c r="C351" s="65">
        <f t="shared" si="35"/>
        <v>0.217</v>
      </c>
      <c r="D351" s="65">
        <f t="shared" si="36"/>
        <v>3.5214397317953096E-2</v>
      </c>
      <c r="E351" s="65">
        <f t="shared" si="37"/>
        <v>2.7182348284816234E-9</v>
      </c>
      <c r="F351" s="65">
        <f t="shared" si="38"/>
        <v>8.6289493894561974E-128</v>
      </c>
      <c r="G351" s="65">
        <f t="shared" si="39"/>
        <v>0.25221440003618789</v>
      </c>
      <c r="H351" s="65">
        <f t="shared" si="40"/>
        <v>179.0722240256934</v>
      </c>
    </row>
    <row r="352" spans="1:8" x14ac:dyDescent="0.3">
      <c r="A352" s="65">
        <f t="shared" si="41"/>
        <v>2311</v>
      </c>
      <c r="B352" s="65">
        <v>346</v>
      </c>
      <c r="C352" s="65">
        <f t="shared" si="35"/>
        <v>0.217</v>
      </c>
      <c r="D352" s="65">
        <f t="shared" si="36"/>
        <v>3.5011316006314901E-2</v>
      </c>
      <c r="E352" s="65">
        <f t="shared" si="37"/>
        <v>2.575278949350841E-9</v>
      </c>
      <c r="F352" s="65">
        <f t="shared" si="38"/>
        <v>3.7134168549526797E-128</v>
      </c>
      <c r="G352" s="65">
        <f t="shared" si="39"/>
        <v>0.25201131858159381</v>
      </c>
      <c r="H352" s="65">
        <f t="shared" si="40"/>
        <v>178.92803619293161</v>
      </c>
    </row>
    <row r="353" spans="1:8" x14ac:dyDescent="0.3">
      <c r="A353" s="65">
        <f t="shared" si="41"/>
        <v>2312</v>
      </c>
      <c r="B353" s="65">
        <v>347</v>
      </c>
      <c r="C353" s="65">
        <f t="shared" si="35"/>
        <v>0.217</v>
      </c>
      <c r="D353" s="65">
        <f t="shared" si="36"/>
        <v>3.4809405863922192E-2</v>
      </c>
      <c r="E353" s="65">
        <f t="shared" si="37"/>
        <v>2.4398413255098226E-9</v>
      </c>
      <c r="F353" s="65">
        <f t="shared" si="38"/>
        <v>1.5980467744423372E-128</v>
      </c>
      <c r="G353" s="65">
        <f t="shared" si="39"/>
        <v>0.25180940830376353</v>
      </c>
      <c r="H353" s="65">
        <f t="shared" si="40"/>
        <v>178.7846798956721</v>
      </c>
    </row>
    <row r="354" spans="1:8" x14ac:dyDescent="0.3">
      <c r="A354" s="65">
        <f t="shared" si="41"/>
        <v>2313</v>
      </c>
      <c r="B354" s="65">
        <v>348</v>
      </c>
      <c r="C354" s="65">
        <f t="shared" si="35"/>
        <v>0.217</v>
      </c>
      <c r="D354" s="65">
        <f t="shared" si="36"/>
        <v>3.4608660136645819E-2</v>
      </c>
      <c r="E354" s="65">
        <f t="shared" si="37"/>
        <v>2.3115265610997509E-9</v>
      </c>
      <c r="F354" s="65">
        <f t="shared" si="38"/>
        <v>6.8770988904725213E-129</v>
      </c>
      <c r="G354" s="65">
        <f t="shared" si="39"/>
        <v>0.25160866244817243</v>
      </c>
      <c r="H354" s="65">
        <f t="shared" si="40"/>
        <v>178.64215033820241</v>
      </c>
    </row>
    <row r="355" spans="1:8" x14ac:dyDescent="0.3">
      <c r="A355" s="65">
        <f t="shared" si="41"/>
        <v>2314</v>
      </c>
      <c r="B355" s="65">
        <v>349</v>
      </c>
      <c r="C355" s="65">
        <f t="shared" si="35"/>
        <v>0.217</v>
      </c>
      <c r="D355" s="65">
        <f t="shared" si="36"/>
        <v>3.4409072109307728E-2</v>
      </c>
      <c r="E355" s="65">
        <f t="shared" si="37"/>
        <v>2.1899600546987078E-9</v>
      </c>
      <c r="F355" s="65">
        <f t="shared" si="38"/>
        <v>2.9595184512568372E-129</v>
      </c>
      <c r="G355" s="65">
        <f t="shared" si="39"/>
        <v>0.25140907429926779</v>
      </c>
      <c r="H355" s="65">
        <f t="shared" si="40"/>
        <v>178.50044275248013</v>
      </c>
    </row>
    <row r="356" spans="1:8" x14ac:dyDescent="0.3">
      <c r="A356" s="65">
        <f t="shared" si="41"/>
        <v>2315</v>
      </c>
      <c r="B356" s="65">
        <v>350</v>
      </c>
      <c r="C356" s="65">
        <f t="shared" si="35"/>
        <v>0.217</v>
      </c>
      <c r="D356" s="65">
        <f t="shared" si="36"/>
        <v>3.4210635105456216E-2</v>
      </c>
      <c r="E356" s="65">
        <f t="shared" si="37"/>
        <v>2.074786905712302E-9</v>
      </c>
      <c r="F356" s="65">
        <f t="shared" si="38"/>
        <v>1.2736110971828499E-129</v>
      </c>
      <c r="G356" s="65">
        <f t="shared" si="39"/>
        <v>0.25121063718024311</v>
      </c>
      <c r="H356" s="65">
        <f t="shared" si="40"/>
        <v>178.35955239797261</v>
      </c>
    </row>
    <row r="357" spans="1:8" x14ac:dyDescent="0.3">
      <c r="A357" s="65">
        <f t="shared" si="41"/>
        <v>2316</v>
      </c>
      <c r="B357" s="65">
        <v>351</v>
      </c>
      <c r="C357" s="65">
        <f t="shared" si="35"/>
        <v>0.217</v>
      </c>
      <c r="D357" s="65">
        <f t="shared" si="36"/>
        <v>3.4013342487142703E-2</v>
      </c>
      <c r="E357" s="65">
        <f t="shared" si="37"/>
        <v>1.9656708782788597E-9</v>
      </c>
      <c r="F357" s="65">
        <f t="shared" si="38"/>
        <v>5.4809093221853095E-130</v>
      </c>
      <c r="G357" s="65">
        <f t="shared" si="39"/>
        <v>0.25101334445281359</v>
      </c>
      <c r="H357" s="65">
        <f t="shared" si="40"/>
        <v>178.21947456149766</v>
      </c>
    </row>
    <row r="358" spans="1:8" x14ac:dyDescent="0.3">
      <c r="A358" s="65">
        <f t="shared" si="41"/>
        <v>2317</v>
      </c>
      <c r="B358" s="65">
        <v>352</v>
      </c>
      <c r="C358" s="65">
        <f t="shared" si="35"/>
        <v>0.217</v>
      </c>
      <c r="D358" s="65">
        <f t="shared" si="36"/>
        <v>3.3817187654699592E-2</v>
      </c>
      <c r="E358" s="65">
        <f t="shared" si="37"/>
        <v>1.8622934196642564E-9</v>
      </c>
      <c r="F358" s="65">
        <f t="shared" si="38"/>
        <v>2.3586766057917514E-130</v>
      </c>
      <c r="G358" s="65">
        <f t="shared" si="39"/>
        <v>0.250817189516993</v>
      </c>
      <c r="H358" s="65">
        <f t="shared" si="40"/>
        <v>178.08020455706503</v>
      </c>
    </row>
    <row r="359" spans="1:8" x14ac:dyDescent="0.3">
      <c r="A359" s="65">
        <f t="shared" si="41"/>
        <v>2318</v>
      </c>
      <c r="B359" s="65">
        <v>353</v>
      </c>
      <c r="C359" s="65">
        <f t="shared" si="35"/>
        <v>0.217</v>
      </c>
      <c r="D359" s="65">
        <f t="shared" si="36"/>
        <v>3.3622164046519611E-2</v>
      </c>
      <c r="E359" s="65">
        <f t="shared" si="37"/>
        <v>1.7643527302808193E-9</v>
      </c>
      <c r="F359" s="65">
        <f t="shared" si="38"/>
        <v>1.0150423960108138E-130</v>
      </c>
      <c r="G359" s="65">
        <f t="shared" si="39"/>
        <v>0.25062216581087232</v>
      </c>
      <c r="H359" s="65">
        <f t="shared" si="40"/>
        <v>177.94173772571935</v>
      </c>
    </row>
    <row r="360" spans="1:8" x14ac:dyDescent="0.3">
      <c r="A360" s="65">
        <f t="shared" si="41"/>
        <v>2319</v>
      </c>
      <c r="B360" s="65">
        <v>354</v>
      </c>
      <c r="C360" s="65">
        <f t="shared" si="35"/>
        <v>0.217</v>
      </c>
      <c r="D360" s="65">
        <f t="shared" si="36"/>
        <v>3.3428265138836163E-2</v>
      </c>
      <c r="E360" s="65">
        <f t="shared" si="37"/>
        <v>1.6715628826152363E-9</v>
      </c>
      <c r="F360" s="65">
        <f t="shared" si="38"/>
        <v>4.3681743532345034E-131</v>
      </c>
      <c r="G360" s="65">
        <f t="shared" si="39"/>
        <v>0.25042826681039904</v>
      </c>
      <c r="H360" s="65">
        <f t="shared" si="40"/>
        <v>177.80406943538333</v>
      </c>
    </row>
    <row r="361" spans="1:8" x14ac:dyDescent="0.3">
      <c r="A361" s="65">
        <f t="shared" si="41"/>
        <v>2320</v>
      </c>
      <c r="B361" s="65">
        <v>355</v>
      </c>
      <c r="C361" s="65">
        <f t="shared" si="35"/>
        <v>0.217</v>
      </c>
      <c r="D361" s="65">
        <f t="shared" si="36"/>
        <v>3.3235484445505295E-2</v>
      </c>
      <c r="E361" s="65">
        <f t="shared" si="37"/>
        <v>1.5836529864933745E-9</v>
      </c>
      <c r="F361" s="65">
        <f t="shared" si="38"/>
        <v>1.8798177549278913E-131</v>
      </c>
      <c r="G361" s="65">
        <f t="shared" si="39"/>
        <v>0.25023548602915829</v>
      </c>
      <c r="H361" s="65">
        <f t="shared" si="40"/>
        <v>177.66719508070238</v>
      </c>
    </row>
    <row r="362" spans="1:8" x14ac:dyDescent="0.3">
      <c r="A362" s="65">
        <f t="shared" si="41"/>
        <v>2321</v>
      </c>
      <c r="B362" s="65">
        <v>356</v>
      </c>
      <c r="C362" s="65">
        <f t="shared" si="35"/>
        <v>0.217</v>
      </c>
      <c r="D362" s="65">
        <f t="shared" si="36"/>
        <v>3.3043815517788531E-2</v>
      </c>
      <c r="E362" s="65">
        <f t="shared" si="37"/>
        <v>1.5003663982449593E-9</v>
      </c>
      <c r="F362" s="65">
        <f t="shared" si="38"/>
        <v>8.0896834832733418E-132</v>
      </c>
      <c r="G362" s="65">
        <f t="shared" si="39"/>
        <v>0.25004381701815492</v>
      </c>
      <c r="H362" s="65">
        <f t="shared" si="40"/>
        <v>177.53111008289</v>
      </c>
    </row>
    <row r="363" spans="1:8" x14ac:dyDescent="0.3">
      <c r="A363" s="65">
        <f t="shared" si="41"/>
        <v>2322</v>
      </c>
      <c r="B363" s="65">
        <v>357</v>
      </c>
      <c r="C363" s="65">
        <f t="shared" si="35"/>
        <v>0.217</v>
      </c>
      <c r="D363" s="65">
        <f t="shared" si="36"/>
        <v>3.2853251944137331E-2</v>
      </c>
      <c r="E363" s="65">
        <f t="shared" si="37"/>
        <v>1.4214599714594595E-9</v>
      </c>
      <c r="F363" s="65">
        <f t="shared" si="38"/>
        <v>3.4813469916425941E-132</v>
      </c>
      <c r="G363" s="65">
        <f t="shared" si="39"/>
        <v>0.2498532533655973</v>
      </c>
      <c r="H363" s="65">
        <f t="shared" si="40"/>
        <v>177.39580988957408</v>
      </c>
    </row>
    <row r="364" spans="1:8" x14ac:dyDescent="0.3">
      <c r="A364" s="65">
        <f t="shared" si="41"/>
        <v>2323</v>
      </c>
      <c r="B364" s="65">
        <v>358</v>
      </c>
      <c r="C364" s="65">
        <f t="shared" si="35"/>
        <v>0.217</v>
      </c>
      <c r="D364" s="65">
        <f t="shared" si="36"/>
        <v>3.2663787349978456E-2</v>
      </c>
      <c r="E364" s="65">
        <f t="shared" si="37"/>
        <v>1.3467033471457634E-9</v>
      </c>
      <c r="F364" s="65">
        <f t="shared" si="38"/>
        <v>1.498176894223171E-132</v>
      </c>
      <c r="G364" s="65">
        <f t="shared" si="39"/>
        <v>0.24966378869668182</v>
      </c>
      <c r="H364" s="65">
        <f t="shared" si="40"/>
        <v>177.26128997464409</v>
      </c>
    </row>
    <row r="365" spans="1:8" x14ac:dyDescent="0.3">
      <c r="A365" s="65">
        <f t="shared" si="41"/>
        <v>2324</v>
      </c>
      <c r="B365" s="65">
        <v>359</v>
      </c>
      <c r="C365" s="65">
        <f t="shared" si="35"/>
        <v>0.217</v>
      </c>
      <c r="D365" s="65">
        <f t="shared" si="36"/>
        <v>3.2475415397500859E-2</v>
      </c>
      <c r="E365" s="65">
        <f t="shared" si="37"/>
        <v>1.2758782812234311E-9</v>
      </c>
      <c r="F365" s="65">
        <f t="shared" si="38"/>
        <v>6.4473148231779169E-133</v>
      </c>
      <c r="G365" s="65">
        <f t="shared" si="39"/>
        <v>0.24947541667337914</v>
      </c>
      <c r="H365" s="65">
        <f t="shared" si="40"/>
        <v>177.12754583809919</v>
      </c>
    </row>
    <row r="366" spans="1:8" x14ac:dyDescent="0.3">
      <c r="A366" s="65">
        <f t="shared" si="41"/>
        <v>2325</v>
      </c>
      <c r="B366" s="65">
        <v>360</v>
      </c>
      <c r="C366" s="65">
        <f t="shared" si="35"/>
        <v>0.217</v>
      </c>
      <c r="D366" s="65">
        <f t="shared" si="36"/>
        <v>3.2288129785443632E-2</v>
      </c>
      <c r="E366" s="65">
        <f t="shared" si="37"/>
        <v>1.2087780073820973E-9</v>
      </c>
      <c r="F366" s="65">
        <f t="shared" si="38"/>
        <v>2.774563443706088E-133</v>
      </c>
      <c r="G366" s="65">
        <f t="shared" si="39"/>
        <v>0.24928813099422162</v>
      </c>
      <c r="H366" s="65">
        <f t="shared" si="40"/>
        <v>176.99457300589734</v>
      </c>
    </row>
    <row r="367" spans="1:8" x14ac:dyDescent="0.3">
      <c r="A367" s="65">
        <f t="shared" si="41"/>
        <v>2326</v>
      </c>
      <c r="B367" s="65">
        <v>361</v>
      </c>
      <c r="C367" s="65">
        <f t="shared" si="35"/>
        <v>0.217</v>
      </c>
      <c r="D367" s="65">
        <f t="shared" si="36"/>
        <v>3.2101924248885166E-2</v>
      </c>
      <c r="E367" s="65">
        <f t="shared" si="37"/>
        <v>1.1452066334490446E-9</v>
      </c>
      <c r="F367" s="65">
        <f t="shared" si="38"/>
        <v>1.1940168138641787E-133</v>
      </c>
      <c r="G367" s="65">
        <f t="shared" si="39"/>
        <v>0.24910192539409179</v>
      </c>
      <c r="H367" s="65">
        <f t="shared" si="40"/>
        <v>176.86236702980517</v>
      </c>
    </row>
    <row r="368" spans="1:8" x14ac:dyDescent="0.3">
      <c r="A368" s="65">
        <f t="shared" si="41"/>
        <v>2327</v>
      </c>
      <c r="B368" s="65">
        <v>362</v>
      </c>
      <c r="C368" s="65">
        <f t="shared" si="35"/>
        <v>0.217</v>
      </c>
      <c r="D368" s="65">
        <f t="shared" si="36"/>
        <v>3.1916792559033715E-2</v>
      </c>
      <c r="E368" s="65">
        <f t="shared" si="37"/>
        <v>1.0849785695026483E-9</v>
      </c>
      <c r="F368" s="65">
        <f t="shared" si="38"/>
        <v>5.138380075699825E-134</v>
      </c>
      <c r="G368" s="65">
        <f t="shared" si="39"/>
        <v>0.24891679364401229</v>
      </c>
      <c r="H368" s="65">
        <f t="shared" si="40"/>
        <v>176.73092348724873</v>
      </c>
    </row>
    <row r="369" spans="1:8" x14ac:dyDescent="0.3">
      <c r="A369" s="65">
        <f t="shared" si="41"/>
        <v>2328</v>
      </c>
      <c r="B369" s="65">
        <v>363</v>
      </c>
      <c r="C369" s="65">
        <f t="shared" si="35"/>
        <v>0.217</v>
      </c>
      <c r="D369" s="65">
        <f t="shared" si="36"/>
        <v>3.1732728523018873E-2</v>
      </c>
      <c r="E369" s="65">
        <f t="shared" si="37"/>
        <v>1.0279179860621993E-9</v>
      </c>
      <c r="F369" s="65">
        <f t="shared" si="38"/>
        <v>2.2112711894650772E-134</v>
      </c>
      <c r="G369" s="65">
        <f t="shared" si="39"/>
        <v>0.24873272955093684</v>
      </c>
      <c r="H369" s="65">
        <f t="shared" si="40"/>
        <v>176.60023798116515</v>
      </c>
    </row>
    <row r="370" spans="1:8" x14ac:dyDescent="0.3">
      <c r="A370" s="65">
        <f t="shared" si="41"/>
        <v>2329</v>
      </c>
      <c r="B370" s="65">
        <v>364</v>
      </c>
      <c r="C370" s="65">
        <f t="shared" si="35"/>
        <v>0.217</v>
      </c>
      <c r="D370" s="65">
        <f t="shared" si="36"/>
        <v>3.1549725983684558E-2</v>
      </c>
      <c r="E370" s="65">
        <f t="shared" si="37"/>
        <v>9.7385830077226126E-10</v>
      </c>
      <c r="F370" s="65">
        <f t="shared" si="38"/>
        <v>9.5160735510448564E-135</v>
      </c>
      <c r="G370" s="65">
        <f t="shared" si="39"/>
        <v>0.24854972695754285</v>
      </c>
      <c r="H370" s="65">
        <f t="shared" si="40"/>
        <v>176.47030613985541</v>
      </c>
    </row>
    <row r="371" spans="1:8" x14ac:dyDescent="0.3">
      <c r="A371" s="65">
        <f t="shared" si="41"/>
        <v>2330</v>
      </c>
      <c r="B371" s="65">
        <v>365</v>
      </c>
      <c r="C371" s="65">
        <f t="shared" si="35"/>
        <v>0.217</v>
      </c>
      <c r="D371" s="65">
        <f t="shared" si="36"/>
        <v>3.1367778819382935E-2</v>
      </c>
      <c r="E371" s="65">
        <f t="shared" si="37"/>
        <v>9.2264169208306041E-10</v>
      </c>
      <c r="F371" s="65">
        <f t="shared" si="38"/>
        <v>4.0951854417639999E-135</v>
      </c>
      <c r="G371" s="65">
        <f t="shared" si="39"/>
        <v>0.24836777974202462</v>
      </c>
      <c r="H371" s="65">
        <f t="shared" si="40"/>
        <v>176.34112361683748</v>
      </c>
    </row>
    <row r="372" spans="1:8" x14ac:dyDescent="0.3">
      <c r="A372" s="65">
        <f t="shared" si="41"/>
        <v>2331</v>
      </c>
      <c r="B372" s="65">
        <v>366</v>
      </c>
      <c r="C372" s="65">
        <f t="shared" si="35"/>
        <v>0.217</v>
      </c>
      <c r="D372" s="65">
        <f t="shared" si="36"/>
        <v>3.118688094376974E-2</v>
      </c>
      <c r="E372" s="65">
        <f t="shared" si="37"/>
        <v>8.74118638507103E-10</v>
      </c>
      <c r="F372" s="65">
        <f t="shared" si="38"/>
        <v>1.7623386066194671E-135</v>
      </c>
      <c r="G372" s="65">
        <f t="shared" si="39"/>
        <v>0.24818688181788837</v>
      </c>
      <c r="H372" s="65">
        <f t="shared" si="40"/>
        <v>176.21268609070074</v>
      </c>
    </row>
    <row r="373" spans="1:8" x14ac:dyDescent="0.3">
      <c r="A373" s="65">
        <f t="shared" si="41"/>
        <v>2332</v>
      </c>
      <c r="B373" s="65">
        <v>367</v>
      </c>
      <c r="C373" s="65">
        <f t="shared" si="35"/>
        <v>0.217</v>
      </c>
      <c r="D373" s="65">
        <f t="shared" si="36"/>
        <v>3.1007026305600593E-2</v>
      </c>
      <c r="E373" s="65">
        <f t="shared" si="37"/>
        <v>8.2814748210698145E-10</v>
      </c>
      <c r="F373" s="65">
        <f t="shared" si="38"/>
        <v>7.5841189820293706E-136</v>
      </c>
      <c r="G373" s="65">
        <f t="shared" si="39"/>
        <v>0.24800702713374809</v>
      </c>
      <c r="H373" s="65">
        <f t="shared" si="40"/>
        <v>176.08498926496114</v>
      </c>
    </row>
    <row r="374" spans="1:8" x14ac:dyDescent="0.3">
      <c r="A374" s="65">
        <f t="shared" si="41"/>
        <v>2333</v>
      </c>
      <c r="B374" s="65">
        <v>368</v>
      </c>
      <c r="C374" s="65">
        <f t="shared" si="35"/>
        <v>0.217</v>
      </c>
      <c r="D374" s="65">
        <f t="shared" si="36"/>
        <v>3.0828208888528667E-2</v>
      </c>
      <c r="E374" s="65">
        <f t="shared" si="37"/>
        <v>7.8459401493995586E-10</v>
      </c>
      <c r="F374" s="65">
        <f t="shared" si="38"/>
        <v>3.2637803267506798E-136</v>
      </c>
      <c r="G374" s="65">
        <f t="shared" si="39"/>
        <v>0.24782820967312269</v>
      </c>
      <c r="H374" s="65">
        <f t="shared" si="40"/>
        <v>175.95802886791711</v>
      </c>
    </row>
    <row r="375" spans="1:8" x14ac:dyDescent="0.3">
      <c r="A375" s="65">
        <f t="shared" si="41"/>
        <v>2334</v>
      </c>
      <c r="B375" s="65">
        <v>369</v>
      </c>
      <c r="C375" s="65">
        <f t="shared" si="35"/>
        <v>0.217</v>
      </c>
      <c r="D375" s="65">
        <f t="shared" si="36"/>
        <v>3.0650422710903333E-2</v>
      </c>
      <c r="E375" s="65">
        <f t="shared" si="37"/>
        <v>7.4333108725201031E-10</v>
      </c>
      <c r="F375" s="65">
        <f t="shared" si="38"/>
        <v>1.4045483788592974E-136</v>
      </c>
      <c r="G375" s="65">
        <f t="shared" si="39"/>
        <v>0.24765042345423441</v>
      </c>
      <c r="H375" s="65">
        <f t="shared" si="40"/>
        <v>175.83180065250642</v>
      </c>
    </row>
    <row r="376" spans="1:8" x14ac:dyDescent="0.3">
      <c r="A376" s="65">
        <f t="shared" si="41"/>
        <v>2335</v>
      </c>
      <c r="B376" s="65">
        <v>370</v>
      </c>
      <c r="C376" s="65">
        <f t="shared" si="35"/>
        <v>0.217</v>
      </c>
      <c r="D376" s="65">
        <f t="shared" si="36"/>
        <v>3.0473661825570177E-2</v>
      </c>
      <c r="E376" s="65">
        <f t="shared" si="37"/>
        <v>7.0423823627757491E-10</v>
      </c>
      <c r="F376" s="65">
        <f t="shared" si="38"/>
        <v>6.0443900969284439E-137</v>
      </c>
      <c r="G376" s="65">
        <f t="shared" si="39"/>
        <v>0.2474736625298084</v>
      </c>
      <c r="H376" s="65">
        <f t="shared" si="40"/>
        <v>175.70630039616395</v>
      </c>
    </row>
    <row r="377" spans="1:8" x14ac:dyDescent="0.3">
      <c r="A377" s="65">
        <f t="shared" si="41"/>
        <v>2336</v>
      </c>
      <c r="B377" s="65">
        <v>371</v>
      </c>
      <c r="C377" s="65">
        <f t="shared" si="35"/>
        <v>0.217</v>
      </c>
      <c r="D377" s="65">
        <f t="shared" si="36"/>
        <v>3.0297920319671948E-2</v>
      </c>
      <c r="E377" s="65">
        <f t="shared" si="37"/>
        <v>6.6720133456117374E-10</v>
      </c>
      <c r="F377" s="65">
        <f t="shared" si="38"/>
        <v>2.6011671932239328E-137</v>
      </c>
      <c r="G377" s="65">
        <f t="shared" si="39"/>
        <v>0.24729792098687328</v>
      </c>
      <c r="H377" s="65">
        <f t="shared" si="40"/>
        <v>175.58152390068003</v>
      </c>
    </row>
    <row r="378" spans="1:8" x14ac:dyDescent="0.3">
      <c r="A378" s="65">
        <f t="shared" si="41"/>
        <v>2337</v>
      </c>
      <c r="B378" s="65">
        <v>372</v>
      </c>
      <c r="C378" s="65">
        <f t="shared" si="35"/>
        <v>0.217</v>
      </c>
      <c r="D378" s="65">
        <f t="shared" si="36"/>
        <v>3.0123192314450882E-2</v>
      </c>
      <c r="E378" s="65">
        <f t="shared" si="37"/>
        <v>6.3211225677435992E-10</v>
      </c>
      <c r="F378" s="65">
        <f t="shared" si="38"/>
        <v>1.1193967726442344E-137</v>
      </c>
      <c r="G378" s="65">
        <f t="shared" si="39"/>
        <v>0.24712319294656312</v>
      </c>
      <c r="H378" s="65">
        <f t="shared" si="40"/>
        <v>175.45746699205981</v>
      </c>
    </row>
    <row r="379" spans="1:8" x14ac:dyDescent="0.3">
      <c r="A379" s="65">
        <f t="shared" si="41"/>
        <v>2338</v>
      </c>
      <c r="B379" s="65">
        <v>373</v>
      </c>
      <c r="C379" s="65">
        <f t="shared" si="35"/>
        <v>0.217</v>
      </c>
      <c r="D379" s="65">
        <f t="shared" si="36"/>
        <v>2.9949471965051929E-2</v>
      </c>
      <c r="E379" s="65">
        <f t="shared" si="37"/>
        <v>5.9886856405521461E-10</v>
      </c>
      <c r="F379" s="65">
        <f t="shared" si="38"/>
        <v>4.817257183123812E-138</v>
      </c>
      <c r="G379" s="65">
        <f t="shared" si="39"/>
        <v>0.2469494725639205</v>
      </c>
      <c r="H379" s="65">
        <f t="shared" si="40"/>
        <v>175.33412552038357</v>
      </c>
    </row>
    <row r="380" spans="1:8" x14ac:dyDescent="0.3">
      <c r="A380" s="65">
        <f t="shared" si="41"/>
        <v>2339</v>
      </c>
      <c r="B380" s="65">
        <v>374</v>
      </c>
      <c r="C380" s="65">
        <f t="shared" si="35"/>
        <v>0.217</v>
      </c>
      <c r="D380" s="65">
        <f t="shared" si="36"/>
        <v>2.9776753460327363E-2</v>
      </c>
      <c r="E380" s="65">
        <f t="shared" si="37"/>
        <v>5.6737320494890638E-10</v>
      </c>
      <c r="F380" s="65">
        <f t="shared" si="38"/>
        <v>2.0730778697476142E-138</v>
      </c>
      <c r="G380" s="65">
        <f t="shared" si="39"/>
        <v>0.24677675402770055</v>
      </c>
      <c r="H380" s="65">
        <f t="shared" si="40"/>
        <v>175.2114953596674</v>
      </c>
    </row>
    <row r="381" spans="1:8" x14ac:dyDescent="0.3">
      <c r="A381" s="65">
        <f t="shared" si="41"/>
        <v>2340</v>
      </c>
      <c r="B381" s="65">
        <v>375</v>
      </c>
      <c r="C381" s="65">
        <f t="shared" si="35"/>
        <v>0.217</v>
      </c>
      <c r="D381" s="65">
        <f t="shared" si="36"/>
        <v>2.9605031022642267E-2</v>
      </c>
      <c r="E381" s="65">
        <f t="shared" si="37"/>
        <v>5.3753423207619555E-10</v>
      </c>
      <c r="F381" s="65">
        <f t="shared" si="38"/>
        <v>8.9213668497774485E-139</v>
      </c>
      <c r="G381" s="65">
        <f t="shared" si="39"/>
        <v>0.24660503156017649</v>
      </c>
      <c r="H381" s="65">
        <f t="shared" si="40"/>
        <v>175.08957240772531</v>
      </c>
    </row>
    <row r="382" spans="1:8" x14ac:dyDescent="0.3">
      <c r="A382" s="65">
        <f t="shared" si="41"/>
        <v>2341</v>
      </c>
      <c r="B382" s="65">
        <v>376</v>
      </c>
      <c r="C382" s="65">
        <f t="shared" si="35"/>
        <v>0.217</v>
      </c>
      <c r="D382" s="65">
        <f t="shared" si="36"/>
        <v>2.9434298907681379E-2</v>
      </c>
      <c r="E382" s="65">
        <f t="shared" si="37"/>
        <v>5.092645337027619E-10</v>
      </c>
      <c r="F382" s="65">
        <f t="shared" si="38"/>
        <v>3.8392569632708607E-139</v>
      </c>
      <c r="G382" s="65">
        <f t="shared" si="39"/>
        <v>0.24643429941694592</v>
      </c>
      <c r="H382" s="65">
        <f t="shared" si="40"/>
        <v>174.96835258603161</v>
      </c>
    </row>
    <row r="383" spans="1:8" x14ac:dyDescent="0.3">
      <c r="A383" s="65">
        <f t="shared" si="41"/>
        <v>2342</v>
      </c>
      <c r="B383" s="65">
        <v>377</v>
      </c>
      <c r="C383" s="65">
        <f t="shared" si="35"/>
        <v>0.217</v>
      </c>
      <c r="D383" s="65">
        <f t="shared" si="36"/>
        <v>2.9264551404256829E-2</v>
      </c>
      <c r="E383" s="65">
        <f t="shared" si="37"/>
        <v>4.8248157942567566E-10</v>
      </c>
      <c r="F383" s="65">
        <f t="shared" si="38"/>
        <v>1.6522013137920291E-139</v>
      </c>
      <c r="G383" s="65">
        <f t="shared" si="39"/>
        <v>0.2462645518867384</v>
      </c>
      <c r="H383" s="65">
        <f t="shared" si="40"/>
        <v>174.84783183958427</v>
      </c>
    </row>
    <row r="384" spans="1:8" x14ac:dyDescent="0.3">
      <c r="A384" s="65">
        <f t="shared" si="41"/>
        <v>2343</v>
      </c>
      <c r="B384" s="65">
        <v>378</v>
      </c>
      <c r="C384" s="65">
        <f t="shared" si="35"/>
        <v>0.217</v>
      </c>
      <c r="D384" s="65">
        <f t="shared" si="36"/>
        <v>2.9095782834117206E-2</v>
      </c>
      <c r="E384" s="65">
        <f t="shared" si="37"/>
        <v>4.5710717923460237E-10</v>
      </c>
      <c r="F384" s="65">
        <f t="shared" si="38"/>
        <v>7.1101497175392921E-140</v>
      </c>
      <c r="G384" s="65">
        <f t="shared" si="39"/>
        <v>0.24609578329122439</v>
      </c>
      <c r="H384" s="65">
        <f t="shared" si="40"/>
        <v>174.72800613676932</v>
      </c>
    </row>
    <row r="385" spans="1:8" x14ac:dyDescent="0.3">
      <c r="A385" s="65">
        <f t="shared" si="41"/>
        <v>2344</v>
      </c>
      <c r="B385" s="65">
        <v>379</v>
      </c>
      <c r="C385" s="65">
        <f t="shared" si="35"/>
        <v>0.217</v>
      </c>
      <c r="D385" s="65">
        <f t="shared" si="36"/>
        <v>2.892798755175751E-2</v>
      </c>
      <c r="E385" s="65">
        <f t="shared" si="37"/>
        <v>4.3306725524430584E-10</v>
      </c>
      <c r="F385" s="65">
        <f t="shared" si="38"/>
        <v>3.0598104833723418E-140</v>
      </c>
      <c r="G385" s="65">
        <f t="shared" si="39"/>
        <v>0.24592798798482476</v>
      </c>
      <c r="H385" s="65">
        <f t="shared" si="40"/>
        <v>174.60887146922559</v>
      </c>
    </row>
    <row r="386" spans="1:8" x14ac:dyDescent="0.3">
      <c r="A386" s="65">
        <f t="shared" si="41"/>
        <v>2345</v>
      </c>
      <c r="B386" s="65">
        <v>380</v>
      </c>
      <c r="C386" s="65">
        <f t="shared" si="35"/>
        <v>0.217</v>
      </c>
      <c r="D386" s="65">
        <f t="shared" si="36"/>
        <v>2.8761159944230383E-2</v>
      </c>
      <c r="E386" s="65">
        <f t="shared" si="37"/>
        <v>4.1029162543207835E-10</v>
      </c>
      <c r="F386" s="65">
        <f t="shared" si="38"/>
        <v>1.3167711744607265E-140</v>
      </c>
      <c r="G386" s="65">
        <f t="shared" si="39"/>
        <v>0.245761160354522</v>
      </c>
      <c r="H386" s="65">
        <f t="shared" si="40"/>
        <v>174.49042385171063</v>
      </c>
    </row>
    <row r="387" spans="1:8" x14ac:dyDescent="0.3">
      <c r="A387" s="65">
        <f t="shared" si="41"/>
        <v>2346</v>
      </c>
      <c r="B387" s="65">
        <v>381</v>
      </c>
      <c r="C387" s="65">
        <f t="shared" si="35"/>
        <v>0.217</v>
      </c>
      <c r="D387" s="65">
        <f t="shared" si="36"/>
        <v>2.8595294430958273E-2</v>
      </c>
      <c r="E387" s="65">
        <f t="shared" si="37"/>
        <v>3.8871379874872158E-10</v>
      </c>
      <c r="F387" s="65">
        <f t="shared" si="38"/>
        <v>5.6666461380954405E-141</v>
      </c>
      <c r="G387" s="65">
        <f t="shared" si="39"/>
        <v>0.24559529481967207</v>
      </c>
      <c r="H387" s="65">
        <f t="shared" si="40"/>
        <v>174.37265932196718</v>
      </c>
    </row>
    <row r="388" spans="1:8" x14ac:dyDescent="0.3">
      <c r="A388" s="65">
        <f t="shared" si="41"/>
        <v>2347</v>
      </c>
      <c r="B388" s="65">
        <v>382</v>
      </c>
      <c r="C388" s="65">
        <f t="shared" si="35"/>
        <v>0.217</v>
      </c>
      <c r="D388" s="65">
        <f t="shared" si="36"/>
        <v>2.8430385463546856E-2</v>
      </c>
      <c r="E388" s="65">
        <f t="shared" si="37"/>
        <v>3.6827078100494924E-10</v>
      </c>
      <c r="F388" s="65">
        <f t="shared" si="38"/>
        <v>2.438607335670356E-141</v>
      </c>
      <c r="G388" s="65">
        <f t="shared" si="39"/>
        <v>0.24543038583181762</v>
      </c>
      <c r="H388" s="65">
        <f t="shared" si="40"/>
        <v>174.25557394059049</v>
      </c>
    </row>
    <row r="389" spans="1:8" x14ac:dyDescent="0.3">
      <c r="A389" s="65">
        <f t="shared" si="41"/>
        <v>2348</v>
      </c>
      <c r="B389" s="65">
        <v>383</v>
      </c>
      <c r="C389" s="65">
        <f t="shared" si="35"/>
        <v>0.217</v>
      </c>
      <c r="D389" s="65">
        <f t="shared" si="36"/>
        <v>2.8266427525599328E-2</v>
      </c>
      <c r="E389" s="65">
        <f t="shared" si="37"/>
        <v>3.4890289096648983E-10</v>
      </c>
      <c r="F389" s="65">
        <f t="shared" si="38"/>
        <v>1.0494401084279335E-141</v>
      </c>
      <c r="G389" s="65">
        <f t="shared" si="39"/>
        <v>0.2452664278745022</v>
      </c>
      <c r="H389" s="65">
        <f t="shared" si="40"/>
        <v>174.13916379089656</v>
      </c>
    </row>
    <row r="390" spans="1:8" x14ac:dyDescent="0.3">
      <c r="A390" s="65">
        <f t="shared" si="41"/>
        <v>2349</v>
      </c>
      <c r="B390" s="65">
        <v>384</v>
      </c>
      <c r="C390" s="65">
        <f t="shared" si="35"/>
        <v>0.217</v>
      </c>
      <c r="D390" s="65">
        <f t="shared" si="36"/>
        <v>2.8103415132531971E-2</v>
      </c>
      <c r="E390" s="65">
        <f t="shared" si="37"/>
        <v>3.3055358612101994E-10</v>
      </c>
      <c r="F390" s="65">
        <f t="shared" si="38"/>
        <v>4.5162028550792646E-142</v>
      </c>
      <c r="G390" s="65">
        <f t="shared" si="39"/>
        <v>0.24510341546308556</v>
      </c>
      <c r="H390" s="65">
        <f t="shared" si="40"/>
        <v>174.02342497879076</v>
      </c>
    </row>
    <row r="391" spans="1:8" x14ac:dyDescent="0.3">
      <c r="A391" s="65">
        <f t="shared" si="41"/>
        <v>2350</v>
      </c>
      <c r="B391" s="65">
        <v>385</v>
      </c>
      <c r="C391" s="65">
        <f t="shared" ref="C391:C454" si="42">$C$3</f>
        <v>0.217</v>
      </c>
      <c r="D391" s="65">
        <f t="shared" ref="D391:D454" si="43">$D$3*EXP(-B391/$D$2)</f>
        <v>2.7941342831390596E-2</v>
      </c>
      <c r="E391" s="65">
        <f t="shared" ref="E391:E454" si="44">$E$3*EXP(-$B391/$E$2)</f>
        <v>3.1316929760825766E-10</v>
      </c>
      <c r="F391" s="65">
        <f t="shared" ref="F391:F454" si="45">$F$3*EXP(-$B391/$F$2)</f>
        <v>1.943520936967003E-142</v>
      </c>
      <c r="G391" s="65">
        <f t="shared" ref="G391:G454" si="46">SUM(C391:F391)</f>
        <v>0.2449413431445599</v>
      </c>
      <c r="H391" s="65">
        <f t="shared" ref="H391:H454" si="47">G391*$H$4</f>
        <v>173.90835363263753</v>
      </c>
    </row>
    <row r="392" spans="1:8" x14ac:dyDescent="0.3">
      <c r="A392" s="65">
        <f t="shared" ref="A392:A455" si="48">A391+1</f>
        <v>2351</v>
      </c>
      <c r="B392" s="65">
        <v>386</v>
      </c>
      <c r="C392" s="65">
        <f t="shared" si="42"/>
        <v>0.217</v>
      </c>
      <c r="D392" s="65">
        <f t="shared" si="43"/>
        <v>2.7780205200668224E-2</v>
      </c>
      <c r="E392" s="65">
        <f t="shared" si="44"/>
        <v>2.966992738313325E-10</v>
      </c>
      <c r="F392" s="65">
        <f t="shared" si="45"/>
        <v>8.3638263241007606E-143</v>
      </c>
      <c r="G392" s="65">
        <f t="shared" si="46"/>
        <v>0.24478020549736751</v>
      </c>
      <c r="H392" s="65">
        <f t="shared" si="47"/>
        <v>173.79394590313092</v>
      </c>
    </row>
    <row r="393" spans="1:8" x14ac:dyDescent="0.3">
      <c r="A393" s="65">
        <f t="shared" si="48"/>
        <v>2352</v>
      </c>
      <c r="B393" s="65">
        <v>387</v>
      </c>
      <c r="C393" s="65">
        <f t="shared" si="42"/>
        <v>0.217</v>
      </c>
      <c r="D393" s="65">
        <f t="shared" si="43"/>
        <v>2.7619996850123677E-2</v>
      </c>
      <c r="E393" s="65">
        <f t="shared" si="44"/>
        <v>2.8109543229284576E-10</v>
      </c>
      <c r="F393" s="65">
        <f t="shared" si="45"/>
        <v>3.5993227265610112E-143</v>
      </c>
      <c r="G393" s="65">
        <f t="shared" si="46"/>
        <v>0.2446199971312191</v>
      </c>
      <c r="H393" s="65">
        <f t="shared" si="47"/>
        <v>173.68019796316557</v>
      </c>
    </row>
    <row r="394" spans="1:8" x14ac:dyDescent="0.3">
      <c r="A394" s="65">
        <f t="shared" si="48"/>
        <v>2353</v>
      </c>
      <c r="B394" s="65">
        <v>388</v>
      </c>
      <c r="C394" s="65">
        <f t="shared" si="42"/>
        <v>0.217</v>
      </c>
      <c r="D394" s="65">
        <f t="shared" si="43"/>
        <v>2.7460712420601257E-2</v>
      </c>
      <c r="E394" s="65">
        <f t="shared" si="44"/>
        <v>2.6631221922309227E-10</v>
      </c>
      <c r="F394" s="65">
        <f t="shared" si="45"/>
        <v>1.5489470474305582E-143</v>
      </c>
      <c r="G394" s="65">
        <f t="shared" si="46"/>
        <v>0.24446071268691347</v>
      </c>
      <c r="H394" s="65">
        <f t="shared" si="47"/>
        <v>173.56710600770856</v>
      </c>
    </row>
    <row r="395" spans="1:8" x14ac:dyDescent="0.3">
      <c r="A395" s="65">
        <f t="shared" si="48"/>
        <v>2354</v>
      </c>
      <c r="B395" s="65">
        <v>389</v>
      </c>
      <c r="C395" s="65">
        <f t="shared" si="42"/>
        <v>0.217</v>
      </c>
      <c r="D395" s="65">
        <f t="shared" si="43"/>
        <v>2.7302346583851545E-2</v>
      </c>
      <c r="E395" s="65">
        <f t="shared" si="44"/>
        <v>2.5230647659063067E-10</v>
      </c>
      <c r="F395" s="65">
        <f t="shared" si="45"/>
        <v>6.6658011465290438E-144</v>
      </c>
      <c r="G395" s="65">
        <f t="shared" si="46"/>
        <v>0.24430234683615804</v>
      </c>
      <c r="H395" s="65">
        <f t="shared" si="47"/>
        <v>173.4546662536722</v>
      </c>
    </row>
    <row r="396" spans="1:8" x14ac:dyDescent="0.3">
      <c r="A396" s="65">
        <f t="shared" si="48"/>
        <v>2355</v>
      </c>
      <c r="B396" s="65">
        <v>390</v>
      </c>
      <c r="C396" s="65">
        <f t="shared" si="42"/>
        <v>0.217</v>
      </c>
      <c r="D396" s="65">
        <f t="shared" si="43"/>
        <v>2.7144894042353058E-2</v>
      </c>
      <c r="E396" s="65">
        <f t="shared" si="44"/>
        <v>2.3903731610696801E-10</v>
      </c>
      <c r="F396" s="65">
        <f t="shared" si="45"/>
        <v>2.8685877285977694E-144</v>
      </c>
      <c r="G396" s="65">
        <f t="shared" si="46"/>
        <v>0.24414489428139038</v>
      </c>
      <c r="H396" s="65">
        <f t="shared" si="47"/>
        <v>173.34287493978718</v>
      </c>
    </row>
    <row r="397" spans="1:8" x14ac:dyDescent="0.3">
      <c r="A397" s="65">
        <f t="shared" si="48"/>
        <v>2356</v>
      </c>
      <c r="B397" s="65">
        <v>391</v>
      </c>
      <c r="C397" s="65">
        <f t="shared" si="42"/>
        <v>0.217</v>
      </c>
      <c r="D397" s="65">
        <f t="shared" si="43"/>
        <v>2.6988349529135165E-2</v>
      </c>
      <c r="E397" s="65">
        <f t="shared" si="44"/>
        <v>2.2646599985750972E-10</v>
      </c>
      <c r="F397" s="65">
        <f t="shared" si="45"/>
        <v>1.2344796035426385E-144</v>
      </c>
      <c r="G397" s="65">
        <f t="shared" si="46"/>
        <v>0.24398834975560119</v>
      </c>
      <c r="H397" s="65">
        <f t="shared" si="47"/>
        <v>173.23172832647685</v>
      </c>
    </row>
    <row r="398" spans="1:8" x14ac:dyDescent="0.3">
      <c r="A398" s="65">
        <f t="shared" si="48"/>
        <v>2357</v>
      </c>
      <c r="B398" s="65">
        <v>392</v>
      </c>
      <c r="C398" s="65">
        <f t="shared" si="42"/>
        <v>0.217</v>
      </c>
      <c r="D398" s="65">
        <f t="shared" si="43"/>
        <v>2.6832707807601778E-2</v>
      </c>
      <c r="E398" s="65">
        <f t="shared" si="44"/>
        <v>2.1455582721030538E-10</v>
      </c>
      <c r="F398" s="65">
        <f t="shared" si="45"/>
        <v>5.3125092754535568E-145</v>
      </c>
      <c r="G398" s="65">
        <f t="shared" si="46"/>
        <v>0.24383270802215759</v>
      </c>
      <c r="H398" s="65">
        <f t="shared" si="47"/>
        <v>173.12122269573189</v>
      </c>
    </row>
    <row r="399" spans="1:8" x14ac:dyDescent="0.3">
      <c r="A399" s="65">
        <f t="shared" si="48"/>
        <v>2358</v>
      </c>
      <c r="B399" s="65">
        <v>393</v>
      </c>
      <c r="C399" s="65">
        <f t="shared" si="42"/>
        <v>0.217</v>
      </c>
      <c r="D399" s="65">
        <f t="shared" si="43"/>
        <v>2.6677963671356299E-2</v>
      </c>
      <c r="E399" s="65">
        <f t="shared" si="44"/>
        <v>2.0327202767242122E-10</v>
      </c>
      <c r="F399" s="65">
        <f t="shared" si="45"/>
        <v>2.2862066510283395E-145</v>
      </c>
      <c r="G399" s="65">
        <f t="shared" si="46"/>
        <v>0.24367796387462834</v>
      </c>
      <c r="H399" s="65">
        <f t="shared" si="47"/>
        <v>173.01135435098612</v>
      </c>
    </row>
    <row r="400" spans="1:8" x14ac:dyDescent="0.3">
      <c r="A400" s="65">
        <f t="shared" si="48"/>
        <v>2359</v>
      </c>
      <c r="B400" s="65">
        <v>394</v>
      </c>
      <c r="C400" s="65">
        <f t="shared" si="42"/>
        <v>0.217</v>
      </c>
      <c r="D400" s="65">
        <f t="shared" si="43"/>
        <v>2.6524111944027345E-2</v>
      </c>
      <c r="E400" s="65">
        <f t="shared" si="44"/>
        <v>1.925816593811578E-10</v>
      </c>
      <c r="F400" s="65">
        <f t="shared" si="45"/>
        <v>9.8385538362382974E-146</v>
      </c>
      <c r="G400" s="65">
        <f t="shared" si="46"/>
        <v>0.24352411213660902</v>
      </c>
      <c r="H400" s="65">
        <f t="shared" si="47"/>
        <v>172.90211961699239</v>
      </c>
    </row>
    <row r="401" spans="1:8" x14ac:dyDescent="0.3">
      <c r="A401" s="65">
        <f t="shared" si="48"/>
        <v>2360</v>
      </c>
      <c r="B401" s="65">
        <v>395</v>
      </c>
      <c r="C401" s="65">
        <f t="shared" si="42"/>
        <v>0.217</v>
      </c>
      <c r="D401" s="65">
        <f t="shared" si="43"/>
        <v>2.6371147479095702E-2</v>
      </c>
      <c r="E401" s="65">
        <f t="shared" si="44"/>
        <v>1.8245351293375289E-10</v>
      </c>
      <c r="F401" s="65">
        <f t="shared" si="45"/>
        <v>4.2339629072907421E-146</v>
      </c>
      <c r="G401" s="65">
        <f t="shared" si="46"/>
        <v>0.24337114766154921</v>
      </c>
      <c r="H401" s="65">
        <f t="shared" si="47"/>
        <v>172.79351483969995</v>
      </c>
    </row>
    <row r="402" spans="1:8" x14ac:dyDescent="0.3">
      <c r="A402" s="65">
        <f t="shared" si="48"/>
        <v>2361</v>
      </c>
      <c r="B402" s="65">
        <v>396</v>
      </c>
      <c r="C402" s="65">
        <f t="shared" si="42"/>
        <v>0.217</v>
      </c>
      <c r="D402" s="65">
        <f t="shared" si="43"/>
        <v>2.6219065159722062E-2</v>
      </c>
      <c r="E402" s="65">
        <f t="shared" si="44"/>
        <v>1.7285802027482314E-10</v>
      </c>
      <c r="F402" s="65">
        <f t="shared" si="45"/>
        <v>1.8220606604077827E-146</v>
      </c>
      <c r="G402" s="65">
        <f t="shared" si="46"/>
        <v>0.24321906533258009</v>
      </c>
      <c r="H402" s="65">
        <f t="shared" si="47"/>
        <v>172.68553638613187</v>
      </c>
    </row>
    <row r="403" spans="1:8" x14ac:dyDescent="0.3">
      <c r="A403" s="65">
        <f t="shared" si="48"/>
        <v>2362</v>
      </c>
      <c r="B403" s="65">
        <v>397</v>
      </c>
      <c r="C403" s="65">
        <f t="shared" si="42"/>
        <v>0.217</v>
      </c>
      <c r="D403" s="65">
        <f t="shared" si="43"/>
        <v>2.6067859898575973E-2</v>
      </c>
      <c r="E403" s="65">
        <f t="shared" si="44"/>
        <v>1.6376716837554211E-10</v>
      </c>
      <c r="F403" s="65">
        <f t="shared" si="45"/>
        <v>7.8411292751031644E-147</v>
      </c>
      <c r="G403" s="65">
        <f t="shared" si="46"/>
        <v>0.24306786006234313</v>
      </c>
      <c r="H403" s="65">
        <f t="shared" si="47"/>
        <v>172.57818064426363</v>
      </c>
    </row>
    <row r="404" spans="1:8" x14ac:dyDescent="0.3">
      <c r="A404" s="65">
        <f t="shared" si="48"/>
        <v>2363</v>
      </c>
      <c r="B404" s="65">
        <v>398</v>
      </c>
      <c r="C404" s="65">
        <f t="shared" si="42"/>
        <v>0.217</v>
      </c>
      <c r="D404" s="65">
        <f t="shared" si="43"/>
        <v>2.5917526637665542E-2</v>
      </c>
      <c r="E404" s="65">
        <f t="shared" si="44"/>
        <v>1.5515441745256094E-10</v>
      </c>
      <c r="F404" s="65">
        <f t="shared" si="45"/>
        <v>3.3743831720243726E-147</v>
      </c>
      <c r="G404" s="65">
        <f t="shared" si="46"/>
        <v>0.24291752679281994</v>
      </c>
      <c r="H404" s="65">
        <f t="shared" si="47"/>
        <v>172.47144402290215</v>
      </c>
    </row>
    <row r="405" spans="1:8" x14ac:dyDescent="0.3">
      <c r="A405" s="65">
        <f t="shared" si="48"/>
        <v>2364</v>
      </c>
      <c r="B405" s="65">
        <v>399</v>
      </c>
      <c r="C405" s="65">
        <f t="shared" si="42"/>
        <v>0.217</v>
      </c>
      <c r="D405" s="65">
        <f t="shared" si="43"/>
        <v>2.576806034816834E-2</v>
      </c>
      <c r="E405" s="65">
        <f t="shared" si="44"/>
        <v>1.4699462348790743E-10</v>
      </c>
      <c r="F405" s="65">
        <f t="shared" si="45"/>
        <v>1.4521456530241249E-147</v>
      </c>
      <c r="G405" s="65">
        <f t="shared" si="46"/>
        <v>0.24276806049516295</v>
      </c>
      <c r="H405" s="65">
        <f t="shared" si="47"/>
        <v>172.3653229515657</v>
      </c>
    </row>
    <row r="406" spans="1:8" x14ac:dyDescent="0.3">
      <c r="A406" s="65">
        <f t="shared" si="48"/>
        <v>2365</v>
      </c>
      <c r="B406" s="65">
        <v>400</v>
      </c>
      <c r="C406" s="65">
        <f t="shared" si="42"/>
        <v>0.217</v>
      </c>
      <c r="D406" s="65">
        <f t="shared" si="43"/>
        <v>2.561945603026311E-2</v>
      </c>
      <c r="E406" s="65">
        <f t="shared" si="44"/>
        <v>1.3926396482367828E-10</v>
      </c>
      <c r="F406" s="65">
        <f t="shared" si="45"/>
        <v>6.2492221247410576E-148</v>
      </c>
      <c r="G406" s="65">
        <f t="shared" si="46"/>
        <v>0.24261945616952707</v>
      </c>
      <c r="H406" s="65">
        <f t="shared" si="47"/>
        <v>172.25981388036422</v>
      </c>
    </row>
    <row r="407" spans="1:8" x14ac:dyDescent="0.3">
      <c r="A407" s="65">
        <f t="shared" si="48"/>
        <v>2366</v>
      </c>
      <c r="B407" s="65">
        <v>401</v>
      </c>
      <c r="C407" s="65">
        <f t="shared" si="42"/>
        <v>0.217</v>
      </c>
      <c r="D407" s="65">
        <f t="shared" si="43"/>
        <v>2.5471708712962584E-2</v>
      </c>
      <c r="E407" s="65">
        <f t="shared" si="44"/>
        <v>1.3193987261721939E-10</v>
      </c>
      <c r="F407" s="65">
        <f t="shared" si="45"/>
        <v>2.6893154335467042E-148</v>
      </c>
      <c r="G407" s="65">
        <f t="shared" si="46"/>
        <v>0.24247170884490246</v>
      </c>
      <c r="H407" s="65">
        <f t="shared" si="47"/>
        <v>172.15491327988076</v>
      </c>
    </row>
    <row r="408" spans="1:8" x14ac:dyDescent="0.3">
      <c r="A408" s="65">
        <f t="shared" si="48"/>
        <v>2367</v>
      </c>
      <c r="B408" s="65">
        <v>402</v>
      </c>
      <c r="C408" s="65">
        <f t="shared" si="42"/>
        <v>0.217</v>
      </c>
      <c r="D408" s="65">
        <f t="shared" si="43"/>
        <v>2.5324813453947107E-2</v>
      </c>
      <c r="E408" s="65">
        <f t="shared" si="44"/>
        <v>1.2500096495377295E-10</v>
      </c>
      <c r="F408" s="65">
        <f t="shared" si="45"/>
        <v>1.1573308416224312E-148</v>
      </c>
      <c r="G408" s="65">
        <f t="shared" si="46"/>
        <v>0.24232481357894806</v>
      </c>
      <c r="H408" s="65">
        <f t="shared" si="47"/>
        <v>172.05061764105312</v>
      </c>
    </row>
    <row r="409" spans="1:8" x14ac:dyDescent="0.3">
      <c r="A409" s="65">
        <f t="shared" si="48"/>
        <v>2368</v>
      </c>
      <c r="B409" s="65">
        <v>403</v>
      </c>
      <c r="C409" s="65">
        <f t="shared" si="42"/>
        <v>0.217</v>
      </c>
      <c r="D409" s="65">
        <f t="shared" si="43"/>
        <v>2.5178765339399431E-2</v>
      </c>
      <c r="E409" s="65">
        <f t="shared" si="44"/>
        <v>1.1842698442423035E-10</v>
      </c>
      <c r="F409" s="65">
        <f t="shared" si="45"/>
        <v>4.9805041843085235E-149</v>
      </c>
      <c r="G409" s="65">
        <f t="shared" si="46"/>
        <v>0.24217876545782641</v>
      </c>
      <c r="H409" s="65">
        <f t="shared" si="47"/>
        <v>171.94692347505674</v>
      </c>
    </row>
    <row r="410" spans="1:8" x14ac:dyDescent="0.3">
      <c r="A410" s="65">
        <f t="shared" si="48"/>
        <v>2369</v>
      </c>
      <c r="B410" s="65">
        <v>404</v>
      </c>
      <c r="C410" s="65">
        <f t="shared" si="42"/>
        <v>0.217</v>
      </c>
      <c r="D410" s="65">
        <f t="shared" si="43"/>
        <v>2.5033559483840218E-2</v>
      </c>
      <c r="E410" s="65">
        <f t="shared" si="44"/>
        <v>1.1219873898576352E-10</v>
      </c>
      <c r="F410" s="65">
        <f t="shared" si="45"/>
        <v>2.1433302421235105E-149</v>
      </c>
      <c r="G410" s="65">
        <f t="shared" si="46"/>
        <v>0.24203355959603898</v>
      </c>
      <c r="H410" s="65">
        <f t="shared" si="47"/>
        <v>171.84382731318766</v>
      </c>
    </row>
    <row r="411" spans="1:8" x14ac:dyDescent="0.3">
      <c r="A411" s="65">
        <f t="shared" si="48"/>
        <v>2370</v>
      </c>
      <c r="B411" s="65">
        <v>405</v>
      </c>
      <c r="C411" s="65">
        <f t="shared" si="42"/>
        <v>0.217</v>
      </c>
      <c r="D411" s="65">
        <f t="shared" si="43"/>
        <v>2.4889191029964709E-2</v>
      </c>
      <c r="E411" s="65">
        <f t="shared" si="44"/>
        <v>1.0629804593267857E-10</v>
      </c>
      <c r="F411" s="65">
        <f t="shared" si="45"/>
        <v>9.2236937402327706E-150</v>
      </c>
      <c r="G411" s="65">
        <f t="shared" si="46"/>
        <v>0.24188919113626275</v>
      </c>
      <c r="H411" s="65">
        <f t="shared" si="47"/>
        <v>171.74132570674655</v>
      </c>
    </row>
    <row r="412" spans="1:8" x14ac:dyDescent="0.3">
      <c r="A412" s="65">
        <f t="shared" si="48"/>
        <v>2371</v>
      </c>
      <c r="B412" s="65">
        <v>406</v>
      </c>
      <c r="C412" s="65">
        <f t="shared" si="42"/>
        <v>0.217</v>
      </c>
      <c r="D412" s="65">
        <f t="shared" si="43"/>
        <v>2.4745655148480181E-2</v>
      </c>
      <c r="E412" s="65">
        <f t="shared" si="44"/>
        <v>1.0070767881392648E-10</v>
      </c>
      <c r="F412" s="65">
        <f t="shared" si="45"/>
        <v>3.9693615356875385E-150</v>
      </c>
      <c r="G412" s="65">
        <f t="shared" si="46"/>
        <v>0.24174565524918787</v>
      </c>
      <c r="H412" s="65">
        <f t="shared" si="47"/>
        <v>171.63941522692338</v>
      </c>
    </row>
    <row r="413" spans="1:8" x14ac:dyDescent="0.3">
      <c r="A413" s="65">
        <f t="shared" si="48"/>
        <v>2372</v>
      </c>
      <c r="B413" s="65">
        <v>407</v>
      </c>
      <c r="C413" s="65">
        <f t="shared" si="42"/>
        <v>0.217</v>
      </c>
      <c r="D413" s="65">
        <f t="shared" si="43"/>
        <v>2.4602947037944453E-2</v>
      </c>
      <c r="E413" s="65">
        <f t="shared" si="44"/>
        <v>9.5411317142294776E-11</v>
      </c>
      <c r="F413" s="65">
        <f t="shared" si="45"/>
        <v>1.7081910398076719E-150</v>
      </c>
      <c r="G413" s="65">
        <f t="shared" si="46"/>
        <v>0.24160294713335576</v>
      </c>
      <c r="H413" s="65">
        <f t="shared" si="47"/>
        <v>171.53809246468259</v>
      </c>
    </row>
    <row r="414" spans="1:8" x14ac:dyDescent="0.3">
      <c r="A414" s="65">
        <f t="shared" si="48"/>
        <v>2373</v>
      </c>
      <c r="B414" s="65">
        <v>408</v>
      </c>
      <c r="C414" s="65">
        <f t="shared" si="42"/>
        <v>0.217</v>
      </c>
      <c r="D414" s="65">
        <f t="shared" si="43"/>
        <v>2.4461061924605211E-2</v>
      </c>
      <c r="E414" s="65">
        <f t="shared" si="44"/>
        <v>9.0393498748465408E-11</v>
      </c>
      <c r="F414" s="65">
        <f t="shared" si="45"/>
        <v>7.3510981608632055E-151</v>
      </c>
      <c r="G414" s="65">
        <f t="shared" si="46"/>
        <v>0.2414610620149987</v>
      </c>
      <c r="H414" s="65">
        <f t="shared" si="47"/>
        <v>171.43735403064909</v>
      </c>
    </row>
    <row r="415" spans="1:8" x14ac:dyDescent="0.3">
      <c r="A415" s="65">
        <f t="shared" si="48"/>
        <v>2374</v>
      </c>
      <c r="B415" s="65">
        <v>409</v>
      </c>
      <c r="C415" s="65">
        <f t="shared" si="42"/>
        <v>0.217</v>
      </c>
      <c r="D415" s="65">
        <f t="shared" si="43"/>
        <v>2.4319995062240397E-2</v>
      </c>
      <c r="E415" s="65">
        <f t="shared" si="44"/>
        <v>8.563957464084426E-11</v>
      </c>
      <c r="F415" s="65">
        <f t="shared" si="45"/>
        <v>3.163501207495365E-151</v>
      </c>
      <c r="G415" s="65">
        <f t="shared" si="46"/>
        <v>0.24131999514787997</v>
      </c>
      <c r="H415" s="65">
        <f t="shared" si="47"/>
        <v>171.33719655499479</v>
      </c>
    </row>
    <row r="416" spans="1:8" x14ac:dyDescent="0.3">
      <c r="A416" s="65">
        <f t="shared" si="48"/>
        <v>2375</v>
      </c>
      <c r="B416" s="65">
        <v>410</v>
      </c>
      <c r="C416" s="65">
        <f t="shared" si="42"/>
        <v>0.217</v>
      </c>
      <c r="D416" s="65">
        <f t="shared" si="43"/>
        <v>2.4179741731999351E-2</v>
      </c>
      <c r="E416" s="65">
        <f t="shared" si="44"/>
        <v>8.1135666239373735E-11</v>
      </c>
      <c r="F416" s="65">
        <f t="shared" si="45"/>
        <v>1.3613938585537088E-151</v>
      </c>
      <c r="G416" s="65">
        <f t="shared" si="46"/>
        <v>0.24117974181313501</v>
      </c>
      <c r="H416" s="65">
        <f t="shared" si="47"/>
        <v>171.23761668732587</v>
      </c>
    </row>
    <row r="417" spans="1:8" x14ac:dyDescent="0.3">
      <c r="A417" s="65">
        <f t="shared" si="48"/>
        <v>2376</v>
      </c>
      <c r="B417" s="65">
        <v>411</v>
      </c>
      <c r="C417" s="65">
        <f t="shared" si="42"/>
        <v>0.217</v>
      </c>
      <c r="D417" s="65">
        <f t="shared" si="43"/>
        <v>2.4040297242245053E-2</v>
      </c>
      <c r="E417" s="65">
        <f t="shared" si="44"/>
        <v>7.686862485848257E-11</v>
      </c>
      <c r="F417" s="65">
        <f t="shared" si="45"/>
        <v>5.8586771951171355E-152</v>
      </c>
      <c r="G417" s="65">
        <f t="shared" si="46"/>
        <v>0.24104029731911367</v>
      </c>
      <c r="H417" s="65">
        <f t="shared" si="47"/>
        <v>171.13861109657071</v>
      </c>
    </row>
    <row r="418" spans="1:8" x14ac:dyDescent="0.3">
      <c r="A418" s="65">
        <f t="shared" si="48"/>
        <v>2377</v>
      </c>
      <c r="B418" s="65">
        <v>412</v>
      </c>
      <c r="C418" s="65">
        <f t="shared" si="42"/>
        <v>0.217</v>
      </c>
      <c r="D418" s="65">
        <f t="shared" si="43"/>
        <v>2.3901656928397116E-2</v>
      </c>
      <c r="E418" s="65">
        <f t="shared" si="44"/>
        <v>7.2825993320883964E-11</v>
      </c>
      <c r="F418" s="65">
        <f t="shared" si="45"/>
        <v>2.5212467546348557E-152</v>
      </c>
      <c r="G418" s="65">
        <f t="shared" si="46"/>
        <v>0.2409016570012231</v>
      </c>
      <c r="H418" s="65">
        <f t="shared" si="47"/>
        <v>171.0401764708684</v>
      </c>
    </row>
    <row r="419" spans="1:8" x14ac:dyDescent="0.3">
      <c r="A419" s="65">
        <f t="shared" si="48"/>
        <v>2378</v>
      </c>
      <c r="B419" s="65">
        <v>413</v>
      </c>
      <c r="C419" s="65">
        <f t="shared" si="42"/>
        <v>0.217</v>
      </c>
      <c r="D419" s="65">
        <f t="shared" si="43"/>
        <v>2.3763816152775764E-2</v>
      </c>
      <c r="E419" s="65">
        <f t="shared" si="44"/>
        <v>6.8995969590162025E-11</v>
      </c>
      <c r="F419" s="65">
        <f t="shared" si="45"/>
        <v>1.0850034890221839E-152</v>
      </c>
      <c r="G419" s="65">
        <f t="shared" si="46"/>
        <v>0.24076381622177173</v>
      </c>
      <c r="H419" s="65">
        <f t="shared" si="47"/>
        <v>170.94230951745794</v>
      </c>
    </row>
    <row r="420" spans="1:8" x14ac:dyDescent="0.3">
      <c r="A420" s="65">
        <f t="shared" si="48"/>
        <v>2379</v>
      </c>
      <c r="B420" s="65">
        <v>414</v>
      </c>
      <c r="C420" s="65">
        <f t="shared" si="42"/>
        <v>0.217</v>
      </c>
      <c r="D420" s="65">
        <f t="shared" si="43"/>
        <v>2.362677030444674E-2</v>
      </c>
      <c r="E420" s="65">
        <f t="shared" si="44"/>
        <v>6.5367372315969951E-11</v>
      </c>
      <c r="F420" s="65">
        <f t="shared" si="45"/>
        <v>4.6692477403339567E-153</v>
      </c>
      <c r="G420" s="65">
        <f t="shared" si="46"/>
        <v>0.24062677036981411</v>
      </c>
      <c r="H420" s="65">
        <f t="shared" si="47"/>
        <v>170.84500696256802</v>
      </c>
    </row>
    <row r="421" spans="1:8" x14ac:dyDescent="0.3">
      <c r="A421" s="65">
        <f t="shared" si="48"/>
        <v>2380</v>
      </c>
      <c r="B421" s="65">
        <v>415</v>
      </c>
      <c r="C421" s="65">
        <f t="shared" si="42"/>
        <v>0.217</v>
      </c>
      <c r="D421" s="65">
        <f t="shared" si="43"/>
        <v>2.349051479906698E-2</v>
      </c>
      <c r="E421" s="65">
        <f t="shared" si="44"/>
        <v>6.1929608191257476E-11</v>
      </c>
      <c r="F421" s="65">
        <f t="shared" si="45"/>
        <v>2.0093828896590063E-153</v>
      </c>
      <c r="G421" s="65">
        <f t="shared" si="46"/>
        <v>0.24049051486099657</v>
      </c>
      <c r="H421" s="65">
        <f t="shared" si="47"/>
        <v>170.74826555130755</v>
      </c>
    </row>
    <row r="422" spans="1:8" x14ac:dyDescent="0.3">
      <c r="A422" s="65">
        <f t="shared" si="48"/>
        <v>2381</v>
      </c>
      <c r="B422" s="65">
        <v>416</v>
      </c>
      <c r="C422" s="65">
        <f t="shared" si="42"/>
        <v>0.217</v>
      </c>
      <c r="D422" s="65">
        <f t="shared" si="43"/>
        <v>2.335504507873136E-2</v>
      </c>
      <c r="E422" s="65">
        <f t="shared" si="44"/>
        <v>5.8672641026227269E-11</v>
      </c>
      <c r="F422" s="65">
        <f t="shared" si="45"/>
        <v>8.6472593055543639E-154</v>
      </c>
      <c r="G422" s="65">
        <f t="shared" si="46"/>
        <v>0.24035504513740399</v>
      </c>
      <c r="H422" s="65">
        <f t="shared" si="47"/>
        <v>170.65208204755683</v>
      </c>
    </row>
    <row r="423" spans="1:8" x14ac:dyDescent="0.3">
      <c r="A423" s="65">
        <f t="shared" si="48"/>
        <v>2382</v>
      </c>
      <c r="B423" s="65">
        <v>417</v>
      </c>
      <c r="C423" s="65">
        <f t="shared" si="42"/>
        <v>0.217</v>
      </c>
      <c r="D423" s="65">
        <f t="shared" si="43"/>
        <v>2.322035661182013E-2</v>
      </c>
      <c r="E423" s="65">
        <f t="shared" si="44"/>
        <v>5.5586962448738667E-11</v>
      </c>
      <c r="F423" s="65">
        <f t="shared" si="45"/>
        <v>3.7212964180353862E-154</v>
      </c>
      <c r="G423" s="65">
        <f t="shared" si="46"/>
        <v>0.24022035666740707</v>
      </c>
      <c r="H423" s="65">
        <f t="shared" si="47"/>
        <v>170.55645323385903</v>
      </c>
    </row>
    <row r="424" spans="1:8" x14ac:dyDescent="0.3">
      <c r="A424" s="65">
        <f t="shared" si="48"/>
        <v>2383</v>
      </c>
      <c r="B424" s="65">
        <v>418</v>
      </c>
      <c r="C424" s="65">
        <f t="shared" si="42"/>
        <v>0.217</v>
      </c>
      <c r="D424" s="65">
        <f t="shared" si="43"/>
        <v>2.3086444892847429E-2</v>
      </c>
      <c r="E424" s="65">
        <f t="shared" si="44"/>
        <v>5.2663564145617048E-11</v>
      </c>
      <c r="F424" s="65">
        <f t="shared" si="45"/>
        <v>1.6014376973741052E-154</v>
      </c>
      <c r="G424" s="65">
        <f t="shared" si="46"/>
        <v>0.24008644494551099</v>
      </c>
      <c r="H424" s="65">
        <f t="shared" si="47"/>
        <v>170.46137591131279</v>
      </c>
    </row>
    <row r="425" spans="1:8" x14ac:dyDescent="0.3">
      <c r="A425" s="65">
        <f t="shared" si="48"/>
        <v>2384</v>
      </c>
      <c r="B425" s="65">
        <v>419</v>
      </c>
      <c r="C425" s="65">
        <f t="shared" si="42"/>
        <v>0.217</v>
      </c>
      <c r="D425" s="65">
        <f t="shared" si="43"/>
        <v>2.2953305442310473E-2</v>
      </c>
      <c r="E425" s="65">
        <f t="shared" si="44"/>
        <v>4.9893911563834059E-11</v>
      </c>
      <c r="F425" s="65">
        <f t="shared" si="45"/>
        <v>6.891691524871005E-155</v>
      </c>
      <c r="G425" s="65">
        <f t="shared" si="46"/>
        <v>0.23995330549220439</v>
      </c>
      <c r="H425" s="65">
        <f t="shared" si="47"/>
        <v>170.36684689946512</v>
      </c>
    </row>
    <row r="426" spans="1:8" x14ac:dyDescent="0.3">
      <c r="A426" s="65">
        <f t="shared" si="48"/>
        <v>2385</v>
      </c>
      <c r="B426" s="65">
        <v>420</v>
      </c>
      <c r="C426" s="65">
        <f t="shared" si="42"/>
        <v>0.217</v>
      </c>
      <c r="D426" s="65">
        <f t="shared" si="43"/>
        <v>2.2820933806539791E-2</v>
      </c>
      <c r="E426" s="65">
        <f t="shared" si="44"/>
        <v>4.726991899477936E-11</v>
      </c>
      <c r="F426" s="65">
        <f t="shared" si="45"/>
        <v>2.9657983043522441E-155</v>
      </c>
      <c r="G426" s="65">
        <f t="shared" si="46"/>
        <v>0.2398209338538097</v>
      </c>
      <c r="H426" s="65">
        <f t="shared" si="47"/>
        <v>170.27286303620488</v>
      </c>
    </row>
    <row r="427" spans="1:8" x14ac:dyDescent="0.3">
      <c r="A427" s="65">
        <f t="shared" si="48"/>
        <v>2386</v>
      </c>
      <c r="B427" s="65">
        <v>421</v>
      </c>
      <c r="C427" s="65">
        <f t="shared" si="42"/>
        <v>0.217</v>
      </c>
      <c r="D427" s="65">
        <f t="shared" si="43"/>
        <v>2.2689325557550172E-2</v>
      </c>
      <c r="E427" s="65">
        <f t="shared" si="44"/>
        <v>4.4783925968888268E-11</v>
      </c>
      <c r="F427" s="65">
        <f t="shared" si="45"/>
        <v>1.2763135944717558E-155</v>
      </c>
      <c r="G427" s="65">
        <f t="shared" si="46"/>
        <v>0.23968932560233411</v>
      </c>
      <c r="H427" s="65">
        <f t="shared" si="47"/>
        <v>170.17942117765722</v>
      </c>
    </row>
    <row r="428" spans="1:8" x14ac:dyDescent="0.3">
      <c r="A428" s="65">
        <f t="shared" si="48"/>
        <v>2387</v>
      </c>
      <c r="B428" s="65">
        <v>422</v>
      </c>
      <c r="C428" s="65">
        <f t="shared" si="42"/>
        <v>0.217</v>
      </c>
      <c r="D428" s="65">
        <f t="shared" si="43"/>
        <v>2.2558476292892621E-2</v>
      </c>
      <c r="E428" s="65">
        <f t="shared" si="44"/>
        <v>4.2428674891707983E-11</v>
      </c>
      <c r="F428" s="65">
        <f t="shared" si="45"/>
        <v>5.4925393579294274E-156</v>
      </c>
      <c r="G428" s="65">
        <f t="shared" si="46"/>
        <v>0.23955847633532129</v>
      </c>
      <c r="H428" s="65">
        <f t="shared" si="47"/>
        <v>170.08651819807812</v>
      </c>
    </row>
    <row r="429" spans="1:8" x14ac:dyDescent="0.3">
      <c r="A429" s="65">
        <f t="shared" si="48"/>
        <v>2388</v>
      </c>
      <c r="B429" s="65">
        <v>423</v>
      </c>
      <c r="C429" s="65">
        <f t="shared" si="42"/>
        <v>0.217</v>
      </c>
      <c r="D429" s="65">
        <f t="shared" si="43"/>
        <v>2.2428381635507012E-2</v>
      </c>
      <c r="E429" s="65">
        <f t="shared" si="44"/>
        <v>4.0197289856116334E-11</v>
      </c>
      <c r="F429" s="65">
        <f t="shared" si="45"/>
        <v>2.3636815222428236E-156</v>
      </c>
      <c r="G429" s="65">
        <f t="shared" si="46"/>
        <v>0.23942838167570429</v>
      </c>
      <c r="H429" s="65">
        <f t="shared" si="47"/>
        <v>169.99415098975004</v>
      </c>
    </row>
    <row r="430" spans="1:8" x14ac:dyDescent="0.3">
      <c r="A430" s="65">
        <f t="shared" si="48"/>
        <v>2389</v>
      </c>
      <c r="B430" s="65">
        <v>424</v>
      </c>
      <c r="C430" s="65">
        <f t="shared" si="42"/>
        <v>0.217</v>
      </c>
      <c r="D430" s="65">
        <f t="shared" si="43"/>
        <v>2.2299037233575753E-2</v>
      </c>
      <c r="E430" s="65">
        <f t="shared" si="44"/>
        <v>3.8083256568835594E-11</v>
      </c>
      <c r="F430" s="65">
        <f t="shared" si="45"/>
        <v>1.0171962319261978E-156</v>
      </c>
      <c r="G430" s="65">
        <f t="shared" si="46"/>
        <v>0.23929903727165902</v>
      </c>
      <c r="H430" s="65">
        <f t="shared" si="47"/>
        <v>169.90231646287791</v>
      </c>
    </row>
    <row r="431" spans="1:8" x14ac:dyDescent="0.3">
      <c r="A431" s="65">
        <f t="shared" si="48"/>
        <v>2390</v>
      </c>
      <c r="B431" s="65">
        <v>425</v>
      </c>
      <c r="C431" s="65">
        <f t="shared" si="42"/>
        <v>0.217</v>
      </c>
      <c r="D431" s="65">
        <f t="shared" si="43"/>
        <v>2.2170438760378119E-2</v>
      </c>
      <c r="E431" s="65">
        <f t="shared" si="44"/>
        <v>3.608040333264108E-11</v>
      </c>
      <c r="F431" s="65">
        <f t="shared" si="45"/>
        <v>4.3774432575126726E-157</v>
      </c>
      <c r="G431" s="65">
        <f t="shared" si="46"/>
        <v>0.23917043879645852</v>
      </c>
      <c r="H431" s="65">
        <f t="shared" si="47"/>
        <v>169.81101154548554</v>
      </c>
    </row>
    <row r="432" spans="1:8" x14ac:dyDescent="0.3">
      <c r="A432" s="65">
        <f t="shared" si="48"/>
        <v>2391</v>
      </c>
      <c r="B432" s="65">
        <v>426</v>
      </c>
      <c r="C432" s="65">
        <f t="shared" si="42"/>
        <v>0.217</v>
      </c>
      <c r="D432" s="65">
        <f t="shared" si="43"/>
        <v>2.2042581914145626E-2</v>
      </c>
      <c r="E432" s="65">
        <f t="shared" si="44"/>
        <v>3.4182883028741478E-11</v>
      </c>
      <c r="F432" s="65">
        <f t="shared" si="45"/>
        <v>1.8838065725485663E-157</v>
      </c>
      <c r="G432" s="65">
        <f t="shared" si="46"/>
        <v>0.2390425819483285</v>
      </c>
      <c r="H432" s="65">
        <f t="shared" si="47"/>
        <v>169.72023318331324</v>
      </c>
    </row>
    <row r="433" spans="1:8" x14ac:dyDescent="0.3">
      <c r="A433" s="65">
        <f t="shared" si="48"/>
        <v>2392</v>
      </c>
      <c r="B433" s="65">
        <v>427</v>
      </c>
      <c r="C433" s="65">
        <f t="shared" si="42"/>
        <v>0.217</v>
      </c>
      <c r="D433" s="65">
        <f t="shared" si="43"/>
        <v>2.1915462417918016E-2</v>
      </c>
      <c r="E433" s="65">
        <f t="shared" si="44"/>
        <v>3.2385156046732434E-11</v>
      </c>
      <c r="F433" s="65">
        <f t="shared" si="45"/>
        <v>8.1068491217716326E-158</v>
      </c>
      <c r="G433" s="65">
        <f t="shared" si="46"/>
        <v>0.23891546245030315</v>
      </c>
      <c r="H433" s="65">
        <f t="shared" si="47"/>
        <v>169.62997833971525</v>
      </c>
    </row>
    <row r="434" spans="1:8" x14ac:dyDescent="0.3">
      <c r="A434" s="65">
        <f t="shared" si="48"/>
        <v>2393</v>
      </c>
      <c r="B434" s="65">
        <v>428</v>
      </c>
      <c r="C434" s="65">
        <f t="shared" si="42"/>
        <v>0.217</v>
      </c>
      <c r="D434" s="65">
        <f t="shared" si="43"/>
        <v>2.1789076019400302E-2</v>
      </c>
      <c r="E434" s="65">
        <f t="shared" si="44"/>
        <v>3.0681974112287758E-11</v>
      </c>
      <c r="F434" s="65">
        <f t="shared" si="45"/>
        <v>3.4887341216915278E-158</v>
      </c>
      <c r="G434" s="65">
        <f t="shared" si="46"/>
        <v>0.23878907605008229</v>
      </c>
      <c r="H434" s="65">
        <f t="shared" si="47"/>
        <v>169.54024399555843</v>
      </c>
    </row>
    <row r="435" spans="1:8" x14ac:dyDescent="0.3">
      <c r="A435" s="65">
        <f t="shared" si="48"/>
        <v>2394</v>
      </c>
      <c r="B435" s="65">
        <v>429</v>
      </c>
      <c r="C435" s="65">
        <f t="shared" si="42"/>
        <v>0.217</v>
      </c>
      <c r="D435" s="65">
        <f t="shared" si="43"/>
        <v>2.1663418490820416E-2</v>
      </c>
      <c r="E435" s="65">
        <f t="shared" si="44"/>
        <v>2.9068364965376749E-11</v>
      </c>
      <c r="F435" s="65">
        <f t="shared" si="45"/>
        <v>1.5013559015386726E-158</v>
      </c>
      <c r="G435" s="65">
        <f t="shared" si="46"/>
        <v>0.23866341851988876</v>
      </c>
      <c r="H435" s="65">
        <f t="shared" si="47"/>
        <v>169.45102714912102</v>
      </c>
    </row>
    <row r="436" spans="1:8" x14ac:dyDescent="0.3">
      <c r="A436" s="65">
        <f t="shared" si="48"/>
        <v>2395</v>
      </c>
      <c r="B436" s="65">
        <v>430</v>
      </c>
      <c r="C436" s="65">
        <f t="shared" si="42"/>
        <v>0.217</v>
      </c>
      <c r="D436" s="65">
        <f t="shared" si="43"/>
        <v>2.1538485628787879E-2</v>
      </c>
      <c r="E436" s="65">
        <f t="shared" si="44"/>
        <v>2.7539617844274964E-11</v>
      </c>
      <c r="F436" s="65">
        <f t="shared" si="45"/>
        <v>6.4609954913731783E-159</v>
      </c>
      <c r="G436" s="65">
        <f t="shared" si="46"/>
        <v>0.23853848565632749</v>
      </c>
      <c r="H436" s="65">
        <f t="shared" si="47"/>
        <v>169.36232481599251</v>
      </c>
    </row>
    <row r="437" spans="1:8" x14ac:dyDescent="0.3">
      <c r="A437" s="65">
        <f t="shared" si="48"/>
        <v>2396</v>
      </c>
      <c r="B437" s="65">
        <v>431</v>
      </c>
      <c r="C437" s="65">
        <f t="shared" si="42"/>
        <v>0.217</v>
      </c>
      <c r="D437" s="65">
        <f t="shared" si="43"/>
        <v>2.1414273254153127E-2</v>
      </c>
      <c r="E437" s="65">
        <f t="shared" si="44"/>
        <v>2.609126973299239E-11</v>
      </c>
      <c r="F437" s="65">
        <f t="shared" si="45"/>
        <v>2.7804508375903741E-159</v>
      </c>
      <c r="G437" s="65">
        <f t="shared" si="46"/>
        <v>0.23841427328024439</v>
      </c>
      <c r="H437" s="65">
        <f t="shared" si="47"/>
        <v>169.27413402897352</v>
      </c>
    </row>
    <row r="438" spans="1:8" x14ac:dyDescent="0.3">
      <c r="A438" s="65">
        <f t="shared" si="48"/>
        <v>2397</v>
      </c>
      <c r="B438" s="65">
        <v>432</v>
      </c>
      <c r="C438" s="65">
        <f t="shared" si="42"/>
        <v>0.217</v>
      </c>
      <c r="D438" s="65">
        <f t="shared" si="43"/>
        <v>2.1290777211867756E-2</v>
      </c>
      <c r="E438" s="65">
        <f t="shared" si="44"/>
        <v>2.4719092331968578E-11</v>
      </c>
      <c r="F438" s="65">
        <f t="shared" si="45"/>
        <v>1.1965504186746267E-159</v>
      </c>
      <c r="G438" s="65">
        <f t="shared" si="46"/>
        <v>0.23829077723658684</v>
      </c>
      <c r="H438" s="65">
        <f t="shared" si="47"/>
        <v>169.18645183797665</v>
      </c>
    </row>
    <row r="439" spans="1:8" x14ac:dyDescent="0.3">
      <c r="A439" s="65">
        <f t="shared" si="48"/>
        <v>2398</v>
      </c>
      <c r="B439" s="65">
        <v>433</v>
      </c>
      <c r="C439" s="65">
        <f t="shared" si="42"/>
        <v>0.217</v>
      </c>
      <c r="D439" s="65">
        <f t="shared" si="43"/>
        <v>2.1167993370845486E-2</v>
      </c>
      <c r="E439" s="65">
        <f t="shared" si="44"/>
        <v>2.3419079713998604E-11</v>
      </c>
      <c r="F439" s="65">
        <f t="shared" si="45"/>
        <v>5.1492832927451723E-160</v>
      </c>
      <c r="G439" s="65">
        <f t="shared" si="46"/>
        <v>0.23816799339426456</v>
      </c>
      <c r="H439" s="65">
        <f t="shared" si="47"/>
        <v>169.09927530992783</v>
      </c>
    </row>
    <row r="440" spans="1:8" x14ac:dyDescent="0.3">
      <c r="A440" s="65">
        <f t="shared" si="48"/>
        <v>2399</v>
      </c>
      <c r="B440" s="65">
        <v>434</v>
      </c>
      <c r="C440" s="65">
        <f t="shared" si="42"/>
        <v>0.217</v>
      </c>
      <c r="D440" s="65">
        <f t="shared" si="43"/>
        <v>2.1045917623824024E-2</v>
      </c>
      <c r="E440" s="65">
        <f t="shared" si="44"/>
        <v>2.2187436629350669E-11</v>
      </c>
      <c r="F440" s="65">
        <f t="shared" si="45"/>
        <v>2.215963323828372E-160</v>
      </c>
      <c r="G440" s="65">
        <f t="shared" si="46"/>
        <v>0.23804591764601146</v>
      </c>
      <c r="H440" s="65">
        <f t="shared" si="47"/>
        <v>169.01260152866814</v>
      </c>
    </row>
    <row r="441" spans="1:8" x14ac:dyDescent="0.3">
      <c r="A441" s="65">
        <f t="shared" si="48"/>
        <v>2400</v>
      </c>
      <c r="B441" s="65">
        <v>435</v>
      </c>
      <c r="C441" s="65">
        <f t="shared" si="42"/>
        <v>0.217</v>
      </c>
      <c r="D441" s="65">
        <f t="shared" si="43"/>
        <v>2.0924545887227624E-2</v>
      </c>
      <c r="E441" s="65">
        <f t="shared" si="44"/>
        <v>2.1020567425934969E-11</v>
      </c>
      <c r="F441" s="65">
        <f t="shared" si="45"/>
        <v>9.5362658711570269E-161</v>
      </c>
      <c r="G441" s="65">
        <f t="shared" si="46"/>
        <v>0.23792454590824819</v>
      </c>
      <c r="H441" s="65">
        <f t="shared" si="47"/>
        <v>168.92642759485622</v>
      </c>
    </row>
    <row r="442" spans="1:8" x14ac:dyDescent="0.3">
      <c r="A442" s="65">
        <f t="shared" si="48"/>
        <v>2401</v>
      </c>
      <c r="B442" s="65">
        <v>436</v>
      </c>
      <c r="C442" s="65">
        <f t="shared" si="42"/>
        <v>0.217</v>
      </c>
      <c r="D442" s="65">
        <f t="shared" si="43"/>
        <v>2.0803874101030521E-2</v>
      </c>
      <c r="E442" s="65">
        <f t="shared" si="44"/>
        <v>1.9915065552176329E-11</v>
      </c>
      <c r="F442" s="65">
        <f t="shared" si="45"/>
        <v>4.1038750861764197E-161</v>
      </c>
      <c r="G442" s="65">
        <f t="shared" si="46"/>
        <v>0.23780387412094559</v>
      </c>
      <c r="H442" s="65">
        <f t="shared" si="47"/>
        <v>168.84075062587138</v>
      </c>
    </row>
    <row r="443" spans="1:8" x14ac:dyDescent="0.3">
      <c r="A443" s="65">
        <f t="shared" si="48"/>
        <v>2402</v>
      </c>
      <c r="B443" s="65">
        <v>437</v>
      </c>
      <c r="C443" s="65">
        <f t="shared" si="42"/>
        <v>0.217</v>
      </c>
      <c r="D443" s="65">
        <f t="shared" si="43"/>
        <v>2.0683898228621118E-2</v>
      </c>
      <c r="E443" s="65">
        <f t="shared" si="44"/>
        <v>1.8867703611946599E-11</v>
      </c>
      <c r="F443" s="65">
        <f t="shared" si="45"/>
        <v>1.7660781432151033E-161</v>
      </c>
      <c r="G443" s="65">
        <f t="shared" si="46"/>
        <v>0.23768389824748884</v>
      </c>
      <c r="H443" s="65">
        <f t="shared" si="47"/>
        <v>168.75556775571707</v>
      </c>
    </row>
    <row r="444" spans="1:8" x14ac:dyDescent="0.3">
      <c r="A444" s="65">
        <f t="shared" si="48"/>
        <v>2403</v>
      </c>
      <c r="B444" s="65">
        <v>438</v>
      </c>
      <c r="C444" s="65">
        <f t="shared" si="42"/>
        <v>0.217</v>
      </c>
      <c r="D444" s="65">
        <f t="shared" si="43"/>
        <v>2.0564614256666901E-2</v>
      </c>
      <c r="E444" s="65">
        <f t="shared" si="44"/>
        <v>1.7875423942521745E-11</v>
      </c>
      <c r="F444" s="65">
        <f t="shared" si="45"/>
        <v>7.6002118545184774E-162</v>
      </c>
      <c r="G444" s="65">
        <f t="shared" si="46"/>
        <v>0.23756461427454231</v>
      </c>
      <c r="H444" s="65">
        <f t="shared" si="47"/>
        <v>168.67087613492504</v>
      </c>
    </row>
    <row r="445" spans="1:8" x14ac:dyDescent="0.3">
      <c r="A445" s="65">
        <f t="shared" si="48"/>
        <v>2404</v>
      </c>
      <c r="B445" s="65">
        <v>439</v>
      </c>
      <c r="C445" s="65">
        <f t="shared" si="42"/>
        <v>0.217</v>
      </c>
      <c r="D445" s="65">
        <f t="shared" si="43"/>
        <v>2.0446018194980282E-2</v>
      </c>
      <c r="E445" s="65">
        <f t="shared" si="44"/>
        <v>1.6935329688058123E-11</v>
      </c>
      <c r="F445" s="65">
        <f t="shared" si="45"/>
        <v>3.2707057983521564E-162</v>
      </c>
      <c r="G445" s="65">
        <f t="shared" si="46"/>
        <v>0.23744601821191563</v>
      </c>
      <c r="H445" s="65">
        <f t="shared" si="47"/>
        <v>168.58667293046011</v>
      </c>
    </row>
    <row r="446" spans="1:8" x14ac:dyDescent="0.3">
      <c r="A446" s="65">
        <f t="shared" si="48"/>
        <v>2405</v>
      </c>
      <c r="B446" s="65">
        <v>440</v>
      </c>
      <c r="C446" s="65">
        <f t="shared" si="42"/>
        <v>0.217</v>
      </c>
      <c r="D446" s="65">
        <f t="shared" si="43"/>
        <v>2.0328106076385025E-2</v>
      </c>
      <c r="E446" s="65">
        <f t="shared" si="44"/>
        <v>1.6044676342527137E-11</v>
      </c>
      <c r="F446" s="65">
        <f t="shared" si="45"/>
        <v>1.4075287142178702E-162</v>
      </c>
      <c r="G446" s="65">
        <f t="shared" si="46"/>
        <v>0.23732810609242969</v>
      </c>
      <c r="H446" s="65">
        <f t="shared" si="47"/>
        <v>168.50295532562507</v>
      </c>
    </row>
    <row r="447" spans="1:8" x14ac:dyDescent="0.3">
      <c r="A447" s="65">
        <f t="shared" si="48"/>
        <v>2406</v>
      </c>
      <c r="B447" s="65">
        <v>441</v>
      </c>
      <c r="C447" s="65">
        <f t="shared" si="42"/>
        <v>0.217</v>
      </c>
      <c r="D447" s="65">
        <f t="shared" si="43"/>
        <v>2.0210873956583626E-2</v>
      </c>
      <c r="E447" s="65">
        <f t="shared" si="44"/>
        <v>1.5200863737419703E-11</v>
      </c>
      <c r="F447" s="65">
        <f t="shared" si="45"/>
        <v>6.0572157922181366E-163</v>
      </c>
      <c r="G447" s="65">
        <f t="shared" si="46"/>
        <v>0.2372108739717845</v>
      </c>
      <c r="H447" s="65">
        <f t="shared" si="47"/>
        <v>168.419720519967</v>
      </c>
    </row>
    <row r="448" spans="1:8" x14ac:dyDescent="0.3">
      <c r="A448" s="65">
        <f t="shared" si="48"/>
        <v>2407</v>
      </c>
      <c r="B448" s="65">
        <v>442</v>
      </c>
      <c r="C448" s="65">
        <f t="shared" si="42"/>
        <v>0.217</v>
      </c>
      <c r="D448" s="65">
        <f t="shared" si="43"/>
        <v>2.0094317914025297E-2</v>
      </c>
      <c r="E448" s="65">
        <f t="shared" si="44"/>
        <v>1.4401428450828303E-11</v>
      </c>
      <c r="F448" s="65">
        <f t="shared" si="45"/>
        <v>2.6066866546224929E-163</v>
      </c>
      <c r="G448" s="65">
        <f t="shared" si="46"/>
        <v>0.23709431792842672</v>
      </c>
      <c r="H448" s="65">
        <f t="shared" si="47"/>
        <v>168.33696572918296</v>
      </c>
    </row>
    <row r="449" spans="1:8" x14ac:dyDescent="0.3">
      <c r="A449" s="65">
        <f t="shared" si="48"/>
        <v>2408</v>
      </c>
      <c r="B449" s="65">
        <v>443</v>
      </c>
      <c r="C449" s="65">
        <f t="shared" si="42"/>
        <v>0.217</v>
      </c>
      <c r="D449" s="65">
        <f t="shared" si="43"/>
        <v>1.9978434049774851E-2</v>
      </c>
      <c r="E449" s="65">
        <f t="shared" si="44"/>
        <v>1.3644036615746404E-11</v>
      </c>
      <c r="F449" s="65">
        <f t="shared" si="45"/>
        <v>1.1217720399060022E-163</v>
      </c>
      <c r="G449" s="65">
        <f t="shared" si="46"/>
        <v>0.23697843406341887</v>
      </c>
      <c r="H449" s="65">
        <f t="shared" si="47"/>
        <v>168.25468818502739</v>
      </c>
    </row>
    <row r="450" spans="1:8" x14ac:dyDescent="0.3">
      <c r="A450" s="65">
        <f t="shared" si="48"/>
        <v>2409</v>
      </c>
      <c r="B450" s="65">
        <v>444</v>
      </c>
      <c r="C450" s="65">
        <f t="shared" si="42"/>
        <v>0.217</v>
      </c>
      <c r="D450" s="65">
        <f t="shared" si="43"/>
        <v>1.9863218487382223E-2</v>
      </c>
      <c r="E450" s="65">
        <f t="shared" si="44"/>
        <v>1.292647710659018E-11</v>
      </c>
      <c r="F450" s="65">
        <f t="shared" si="45"/>
        <v>4.8274790039811771E-164</v>
      </c>
      <c r="G450" s="65">
        <f t="shared" si="46"/>
        <v>0.2368632185003087</v>
      </c>
      <c r="H450" s="65">
        <f t="shared" si="47"/>
        <v>168.17288513521916</v>
      </c>
    </row>
    <row r="451" spans="1:8" x14ac:dyDescent="0.3">
      <c r="A451" s="65">
        <f t="shared" si="48"/>
        <v>2410</v>
      </c>
      <c r="B451" s="65">
        <v>445</v>
      </c>
      <c r="C451" s="65">
        <f t="shared" si="42"/>
        <v>0.217</v>
      </c>
      <c r="D451" s="65">
        <f t="shared" si="43"/>
        <v>1.9748667372752847E-2</v>
      </c>
      <c r="E451" s="65">
        <f t="shared" si="44"/>
        <v>1.2246655084050367E-11</v>
      </c>
      <c r="F451" s="65">
        <f t="shared" si="45"/>
        <v>2.0774767693293441E-164</v>
      </c>
      <c r="G451" s="65">
        <f t="shared" si="46"/>
        <v>0.2367486673849995</v>
      </c>
      <c r="H451" s="65">
        <f t="shared" si="47"/>
        <v>168.09155384334966</v>
      </c>
    </row>
    <row r="452" spans="1:8" x14ac:dyDescent="0.3">
      <c r="A452" s="65">
        <f t="shared" si="48"/>
        <v>2411</v>
      </c>
      <c r="B452" s="65">
        <v>446</v>
      </c>
      <c r="C452" s="65">
        <f t="shared" si="42"/>
        <v>0.217</v>
      </c>
      <c r="D452" s="65">
        <f t="shared" si="43"/>
        <v>1.963477687401867E-2</v>
      </c>
      <c r="E452" s="65">
        <f t="shared" si="44"/>
        <v>1.1602585879429912E-11</v>
      </c>
      <c r="F452" s="65">
        <f t="shared" si="45"/>
        <v>8.9402972515137673E-165</v>
      </c>
      <c r="G452" s="65">
        <f t="shared" si="46"/>
        <v>0.23663477688562126</v>
      </c>
      <c r="H452" s="65">
        <f t="shared" si="47"/>
        <v>168.0106915887911</v>
      </c>
    </row>
    <row r="453" spans="1:8" x14ac:dyDescent="0.3">
      <c r="A453" s="65">
        <f t="shared" si="48"/>
        <v>2412</v>
      </c>
      <c r="B453" s="65">
        <v>447</v>
      </c>
      <c r="C453" s="65">
        <f t="shared" si="42"/>
        <v>0.217</v>
      </c>
      <c r="D453" s="65">
        <f t="shared" si="43"/>
        <v>1.9521543181410056E-2</v>
      </c>
      <c r="E453" s="65">
        <f t="shared" si="44"/>
        <v>1.0992389200612865E-11</v>
      </c>
      <c r="F453" s="65">
        <f t="shared" si="45"/>
        <v>3.8474035486434311E-165</v>
      </c>
      <c r="G453" s="65">
        <f t="shared" si="46"/>
        <v>0.23652154319240246</v>
      </c>
      <c r="H453" s="65">
        <f t="shared" si="47"/>
        <v>167.93029566660573</v>
      </c>
    </row>
    <row r="454" spans="1:8" x14ac:dyDescent="0.3">
      <c r="A454" s="65">
        <f t="shared" si="48"/>
        <v>2413</v>
      </c>
      <c r="B454" s="65">
        <v>448</v>
      </c>
      <c r="C454" s="65">
        <f t="shared" si="42"/>
        <v>0.217</v>
      </c>
      <c r="D454" s="65">
        <f t="shared" si="43"/>
        <v>1.9408962507128251E-2</v>
      </c>
      <c r="E454" s="65">
        <f t="shared" si="44"/>
        <v>1.0414283642750111E-11</v>
      </c>
      <c r="F454" s="65">
        <f t="shared" si="45"/>
        <v>1.6557071481720265E-165</v>
      </c>
      <c r="G454" s="65">
        <f t="shared" si="46"/>
        <v>0.23640896251754254</v>
      </c>
      <c r="H454" s="65">
        <f t="shared" si="47"/>
        <v>167.85036338745519</v>
      </c>
    </row>
    <row r="455" spans="1:8" x14ac:dyDescent="0.3">
      <c r="A455" s="65">
        <f t="shared" si="48"/>
        <v>2414</v>
      </c>
      <c r="B455" s="65">
        <v>449</v>
      </c>
      <c r="C455" s="65">
        <f t="shared" ref="C455:C518" si="49">$C$3</f>
        <v>0.217</v>
      </c>
      <c r="D455" s="65">
        <f t="shared" ref="D455:D518" si="50">$D$3*EXP(-B455/$D$2)</f>
        <v>1.9297031085218772E-2</v>
      </c>
      <c r="E455" s="65">
        <f t="shared" ref="E455:E518" si="51">$E$3*EXP(-$B455/$E$2)</f>
        <v>9.866581487635611E-12</v>
      </c>
      <c r="F455" s="65">
        <f t="shared" ref="F455:F518" si="52">$F$3*EXP(-$B455/$F$2)</f>
        <v>7.1252368664954124E-166</v>
      </c>
      <c r="G455" s="65">
        <f t="shared" ref="G455:G518" si="53">SUM(C455:F455)</f>
        <v>0.23629703109508535</v>
      </c>
      <c r="H455" s="65">
        <f t="shared" ref="H455:H518" si="54">G455*$H$4</f>
        <v>167.77089207751061</v>
      </c>
    </row>
    <row r="456" spans="1:8" x14ac:dyDescent="0.3">
      <c r="A456" s="65">
        <f t="shared" ref="A456:A519" si="55">A455+1</f>
        <v>2415</v>
      </c>
      <c r="B456" s="65">
        <v>450</v>
      </c>
      <c r="C456" s="65">
        <f t="shared" si="49"/>
        <v>0.217</v>
      </c>
      <c r="D456" s="65">
        <f t="shared" si="50"/>
        <v>1.9185745171445334E-2</v>
      </c>
      <c r="E456" s="65">
        <f t="shared" si="51"/>
        <v>9.3476837765911806E-12</v>
      </c>
      <c r="F456" s="65">
        <f t="shared" si="52"/>
        <v>3.0663031478555525E-166</v>
      </c>
      <c r="G456" s="65">
        <f t="shared" si="53"/>
        <v>0.23618574518079302</v>
      </c>
      <c r="H456" s="65">
        <f t="shared" si="54"/>
        <v>167.69187907836306</v>
      </c>
    </row>
    <row r="457" spans="1:8" x14ac:dyDescent="0.3">
      <c r="A457" s="65">
        <f t="shared" si="55"/>
        <v>2416</v>
      </c>
      <c r="B457" s="65">
        <v>451</v>
      </c>
      <c r="C457" s="65">
        <f t="shared" si="49"/>
        <v>0.217</v>
      </c>
      <c r="D457" s="65">
        <f t="shared" si="50"/>
        <v>1.9075101043164695E-2</v>
      </c>
      <c r="E457" s="65">
        <f t="shared" si="51"/>
        <v>8.8560756424751156E-12</v>
      </c>
      <c r="F457" s="65">
        <f t="shared" si="52"/>
        <v>1.3195652538598155E-166</v>
      </c>
      <c r="G457" s="65">
        <f t="shared" si="53"/>
        <v>0.23607510105202079</v>
      </c>
      <c r="H457" s="65">
        <f t="shared" si="54"/>
        <v>167.61332174693476</v>
      </c>
    </row>
    <row r="458" spans="1:8" x14ac:dyDescent="0.3">
      <c r="A458" s="65">
        <f t="shared" si="55"/>
        <v>2417</v>
      </c>
      <c r="B458" s="65">
        <v>452</v>
      </c>
      <c r="C458" s="65">
        <f t="shared" si="49"/>
        <v>0.217</v>
      </c>
      <c r="D458" s="65">
        <f t="shared" si="50"/>
        <v>1.8965094999202049E-2</v>
      </c>
      <c r="E458" s="65">
        <f t="shared" si="51"/>
        <v>8.39032188718756E-12</v>
      </c>
      <c r="F458" s="65">
        <f t="shared" si="52"/>
        <v>5.678670291982971E-167</v>
      </c>
      <c r="G458" s="65">
        <f t="shared" si="53"/>
        <v>0.23596509500759236</v>
      </c>
      <c r="H458" s="65">
        <f t="shared" si="54"/>
        <v>167.53521745539058</v>
      </c>
    </row>
    <row r="459" spans="1:8" x14ac:dyDescent="0.3">
      <c r="A459" s="65">
        <f t="shared" si="55"/>
        <v>2418</v>
      </c>
      <c r="B459" s="65">
        <v>453</v>
      </c>
      <c r="C459" s="65">
        <f t="shared" si="49"/>
        <v>0.217</v>
      </c>
      <c r="D459" s="65">
        <f t="shared" si="50"/>
        <v>1.885572335972727E-2</v>
      </c>
      <c r="E459" s="65">
        <f t="shared" si="51"/>
        <v>7.9490627917608619E-12</v>
      </c>
      <c r="F459" s="65">
        <f t="shared" si="52"/>
        <v>2.4437818585118339E-167</v>
      </c>
      <c r="G459" s="65">
        <f t="shared" si="53"/>
        <v>0.23585572336767632</v>
      </c>
      <c r="H459" s="65">
        <f t="shared" si="54"/>
        <v>167.45756359105019</v>
      </c>
    </row>
    <row r="460" spans="1:8" x14ac:dyDescent="0.3">
      <c r="A460" s="65">
        <f t="shared" si="55"/>
        <v>2419</v>
      </c>
      <c r="B460" s="65">
        <v>454</v>
      </c>
      <c r="C460" s="65">
        <f t="shared" si="49"/>
        <v>0.217</v>
      </c>
      <c r="D460" s="65">
        <f t="shared" si="50"/>
        <v>1.8746982466131795E-2</v>
      </c>
      <c r="E460" s="65">
        <f t="shared" si="51"/>
        <v>7.531010146803524E-12</v>
      </c>
      <c r="F460" s="65">
        <f t="shared" si="52"/>
        <v>1.0516669334408194E-167</v>
      </c>
      <c r="G460" s="65">
        <f t="shared" si="53"/>
        <v>0.2357469824736628</v>
      </c>
      <c r="H460" s="65">
        <f t="shared" si="54"/>
        <v>167.38035755630059</v>
      </c>
    </row>
    <row r="461" spans="1:8" x14ac:dyDescent="0.3">
      <c r="A461" s="65">
        <f t="shared" si="55"/>
        <v>2420</v>
      </c>
      <c r="B461" s="65">
        <v>455</v>
      </c>
      <c r="C461" s="65">
        <f t="shared" si="49"/>
        <v>0.217</v>
      </c>
      <c r="D461" s="65">
        <f t="shared" si="50"/>
        <v>1.8638868680906254E-2</v>
      </c>
      <c r="E461" s="65">
        <f t="shared" si="51"/>
        <v>7.1349434917086359E-12</v>
      </c>
      <c r="F461" s="65">
        <f t="shared" si="52"/>
        <v>4.5257858635808385E-168</v>
      </c>
      <c r="G461" s="65">
        <f t="shared" si="53"/>
        <v>0.23563886868804118</v>
      </c>
      <c r="H461" s="65">
        <f t="shared" si="54"/>
        <v>167.30359676850924</v>
      </c>
    </row>
    <row r="462" spans="1:8" x14ac:dyDescent="0.3">
      <c r="A462" s="65">
        <f t="shared" si="55"/>
        <v>2421</v>
      </c>
      <c r="B462" s="65">
        <v>456</v>
      </c>
      <c r="C462" s="65">
        <f t="shared" si="49"/>
        <v>0.217</v>
      </c>
      <c r="D462" s="65">
        <f t="shared" si="50"/>
        <v>1.8531378387518765E-2</v>
      </c>
      <c r="E462" s="65">
        <f t="shared" si="51"/>
        <v>6.7597065516480093E-12</v>
      </c>
      <c r="F462" s="65">
        <f t="shared" si="52"/>
        <v>1.9476449274651256E-168</v>
      </c>
      <c r="G462" s="65">
        <f t="shared" si="53"/>
        <v>0.23553137839427846</v>
      </c>
      <c r="H462" s="65">
        <f t="shared" si="54"/>
        <v>167.2272786599377</v>
      </c>
    </row>
    <row r="463" spans="1:8" x14ac:dyDescent="0.3">
      <c r="A463" s="65">
        <f t="shared" si="55"/>
        <v>2422</v>
      </c>
      <c r="B463" s="65">
        <v>457</v>
      </c>
      <c r="C463" s="65">
        <f t="shared" si="49"/>
        <v>0.217</v>
      </c>
      <c r="D463" s="65">
        <f t="shared" si="50"/>
        <v>1.8424507990293985E-2</v>
      </c>
      <c r="E463" s="65">
        <f t="shared" si="51"/>
        <v>6.4042038619496582E-12</v>
      </c>
      <c r="F463" s="65">
        <f t="shared" si="52"/>
        <v>8.3815736710078092E-169</v>
      </c>
      <c r="G463" s="65">
        <f t="shared" si="53"/>
        <v>0.2354245079966982</v>
      </c>
      <c r="H463" s="65">
        <f t="shared" si="54"/>
        <v>167.15140067765572</v>
      </c>
    </row>
    <row r="464" spans="1:8" x14ac:dyDescent="0.3">
      <c r="A464" s="65">
        <f t="shared" si="55"/>
        <v>2423</v>
      </c>
      <c r="B464" s="65">
        <v>458</v>
      </c>
      <c r="C464" s="65">
        <f t="shared" si="49"/>
        <v>0.217</v>
      </c>
      <c r="D464" s="65">
        <f t="shared" si="50"/>
        <v>1.8318253914292811E-2</v>
      </c>
      <c r="E464" s="65">
        <f t="shared" si="51"/>
        <v>6.0673975700042677E-12</v>
      </c>
      <c r="F464" s="65">
        <f t="shared" si="52"/>
        <v>3.6069601913506509E-169</v>
      </c>
      <c r="G464" s="65">
        <f t="shared" si="53"/>
        <v>0.23531825392036021</v>
      </c>
      <c r="H464" s="65">
        <f t="shared" si="54"/>
        <v>167.07596028345574</v>
      </c>
    </row>
    <row r="465" spans="1:8" x14ac:dyDescent="0.3">
      <c r="A465" s="65">
        <f t="shared" si="55"/>
        <v>2424</v>
      </c>
      <c r="B465" s="65">
        <v>459</v>
      </c>
      <c r="C465" s="65">
        <f t="shared" si="49"/>
        <v>0.217</v>
      </c>
      <c r="D465" s="65">
        <f t="shared" si="50"/>
        <v>1.8212612605192819E-2</v>
      </c>
      <c r="E465" s="65">
        <f t="shared" si="51"/>
        <v>5.7483044053638735E-12</v>
      </c>
      <c r="F465" s="65">
        <f t="shared" si="52"/>
        <v>1.5522337848071395E-169</v>
      </c>
      <c r="G465" s="65">
        <f t="shared" si="53"/>
        <v>0.23521261261094112</v>
      </c>
      <c r="H465" s="65">
        <f t="shared" si="54"/>
        <v>167.0009549537682</v>
      </c>
    </row>
    <row r="466" spans="1:8" x14ac:dyDescent="0.3">
      <c r="A466" s="65">
        <f t="shared" si="55"/>
        <v>2425</v>
      </c>
      <c r="B466" s="65">
        <v>460</v>
      </c>
      <c r="C466" s="65">
        <f t="shared" si="49"/>
        <v>0.217</v>
      </c>
      <c r="D466" s="65">
        <f t="shared" si="50"/>
        <v>1.8107580529169325E-2</v>
      </c>
      <c r="E466" s="65">
        <f t="shared" si="51"/>
        <v>5.4459928091876283E-12</v>
      </c>
      <c r="F466" s="65">
        <f t="shared" si="52"/>
        <v>6.6799454246114296E-170</v>
      </c>
      <c r="G466" s="65">
        <f t="shared" si="53"/>
        <v>0.23510758053461533</v>
      </c>
      <c r="H466" s="65">
        <f t="shared" si="54"/>
        <v>166.92638217957688</v>
      </c>
    </row>
    <row r="467" spans="1:8" x14ac:dyDescent="0.3">
      <c r="A467" s="65">
        <f t="shared" si="55"/>
        <v>2426</v>
      </c>
      <c r="B467" s="65">
        <v>461</v>
      </c>
      <c r="C467" s="65">
        <f t="shared" si="49"/>
        <v>0.217</v>
      </c>
      <c r="D467" s="65">
        <f t="shared" si="50"/>
        <v>1.8003154172777213E-2</v>
      </c>
      <c r="E467" s="65">
        <f t="shared" si="51"/>
        <v>5.1595802146539091E-12</v>
      </c>
      <c r="F467" s="65">
        <f t="shared" si="52"/>
        <v>2.8746746342290659E-170</v>
      </c>
      <c r="G467" s="65">
        <f t="shared" si="53"/>
        <v>0.23500315417793677</v>
      </c>
      <c r="H467" s="65">
        <f t="shared" si="54"/>
        <v>166.85223946633511</v>
      </c>
    </row>
    <row r="468" spans="1:8" x14ac:dyDescent="0.3">
      <c r="A468" s="65">
        <f t="shared" si="55"/>
        <v>2427</v>
      </c>
      <c r="B468" s="65">
        <v>462</v>
      </c>
      <c r="C468" s="65">
        <f t="shared" si="49"/>
        <v>0.217</v>
      </c>
      <c r="D468" s="65">
        <f t="shared" si="50"/>
        <v>1.7899330042833405E-2</v>
      </c>
      <c r="E468" s="65">
        <f t="shared" si="51"/>
        <v>4.8882304703996172E-12</v>
      </c>
      <c r="F468" s="65">
        <f t="shared" si="52"/>
        <v>1.2370990670422602E-170</v>
      </c>
      <c r="G468" s="65">
        <f t="shared" si="53"/>
        <v>0.23489933004772162</v>
      </c>
      <c r="H468" s="65">
        <f t="shared" si="54"/>
        <v>166.77852433388236</v>
      </c>
    </row>
    <row r="469" spans="1:8" x14ac:dyDescent="0.3">
      <c r="A469" s="65">
        <f t="shared" si="55"/>
        <v>2428</v>
      </c>
      <c r="B469" s="65">
        <v>463</v>
      </c>
      <c r="C469" s="65">
        <f t="shared" si="49"/>
        <v>0.217</v>
      </c>
      <c r="D469" s="65">
        <f t="shared" si="50"/>
        <v>1.7796104666299974E-2</v>
      </c>
      <c r="E469" s="65">
        <f t="shared" si="51"/>
        <v>4.6311513994643805E-12</v>
      </c>
      <c r="F469" s="65">
        <f t="shared" si="52"/>
        <v>5.3237819802422934E-171</v>
      </c>
      <c r="G469" s="65">
        <f t="shared" si="53"/>
        <v>0.23479610467093112</v>
      </c>
      <c r="H469" s="65">
        <f t="shared" si="54"/>
        <v>166.7052343163611</v>
      </c>
    </row>
    <row r="470" spans="1:8" x14ac:dyDescent="0.3">
      <c r="A470" s="65">
        <f t="shared" si="55"/>
        <v>2429</v>
      </c>
      <c r="B470" s="65">
        <v>464</v>
      </c>
      <c r="C470" s="65">
        <f t="shared" si="49"/>
        <v>0.217</v>
      </c>
      <c r="D470" s="65">
        <f t="shared" si="50"/>
        <v>1.7693474590168016E-2</v>
      </c>
      <c r="E470" s="65">
        <f t="shared" si="51"/>
        <v>4.3875924866135731E-12</v>
      </c>
      <c r="F470" s="65">
        <f t="shared" si="52"/>
        <v>2.2910577922362915E-171</v>
      </c>
      <c r="G470" s="65">
        <f t="shared" si="53"/>
        <v>0.23469347459455561</v>
      </c>
      <c r="H470" s="65">
        <f t="shared" si="54"/>
        <v>166.63236696213448</v>
      </c>
    </row>
    <row r="471" spans="1:8" x14ac:dyDescent="0.3">
      <c r="A471" s="65">
        <f t="shared" si="55"/>
        <v>2430</v>
      </c>
      <c r="B471" s="65">
        <v>465</v>
      </c>
      <c r="C471" s="65">
        <f t="shared" si="49"/>
        <v>0.217</v>
      </c>
      <c r="D471" s="65">
        <f t="shared" si="50"/>
        <v>1.7591436381342092E-2</v>
      </c>
      <c r="E471" s="65">
        <f t="shared" si="51"/>
        <v>4.1568426872881685E-12</v>
      </c>
      <c r="F471" s="65">
        <f t="shared" si="52"/>
        <v>9.8594304328131858E-172</v>
      </c>
      <c r="G471" s="65">
        <f t="shared" si="53"/>
        <v>0.23459143638549892</v>
      </c>
      <c r="H471" s="65">
        <f t="shared" si="54"/>
        <v>166.55991983370424</v>
      </c>
    </row>
    <row r="472" spans="1:8" x14ac:dyDescent="0.3">
      <c r="A472" s="65">
        <f t="shared" si="55"/>
        <v>2431</v>
      </c>
      <c r="B472" s="65">
        <v>466</v>
      </c>
      <c r="C472" s="65">
        <f t="shared" si="49"/>
        <v>0.217</v>
      </c>
      <c r="D472" s="65">
        <f t="shared" si="50"/>
        <v>1.7489986626525438E-2</v>
      </c>
      <c r="E472" s="65">
        <f t="shared" si="51"/>
        <v>3.9382283517851726E-12</v>
      </c>
      <c r="F472" s="65">
        <f t="shared" si="52"/>
        <v>4.2429470259935326E-172</v>
      </c>
      <c r="G472" s="65">
        <f t="shared" si="53"/>
        <v>0.23448998663046366</v>
      </c>
      <c r="H472" s="65">
        <f t="shared" si="54"/>
        <v>166.4878905076292</v>
      </c>
    </row>
    <row r="473" spans="1:8" x14ac:dyDescent="0.3">
      <c r="A473" s="65">
        <f t="shared" si="55"/>
        <v>2432</v>
      </c>
      <c r="B473" s="65">
        <v>467</v>
      </c>
      <c r="C473" s="65">
        <f t="shared" si="49"/>
        <v>0.217</v>
      </c>
      <c r="D473" s="65">
        <f t="shared" si="50"/>
        <v>1.7389121932105737E-2</v>
      </c>
      <c r="E473" s="65">
        <f t="shared" si="51"/>
        <v>3.7311112586083093E-12</v>
      </c>
      <c r="F473" s="65">
        <f t="shared" si="52"/>
        <v>1.825926922256473E-172</v>
      </c>
      <c r="G473" s="65">
        <f t="shared" si="53"/>
        <v>0.23438912193583683</v>
      </c>
      <c r="H473" s="65">
        <f t="shared" si="54"/>
        <v>166.41627657444414</v>
      </c>
    </row>
    <row r="474" spans="1:8" x14ac:dyDescent="0.3">
      <c r="A474" s="65">
        <f t="shared" si="55"/>
        <v>2433</v>
      </c>
      <c r="B474" s="65">
        <v>468</v>
      </c>
      <c r="C474" s="65">
        <f t="shared" si="49"/>
        <v>0.217</v>
      </c>
      <c r="D474" s="65">
        <f t="shared" si="50"/>
        <v>1.728883892404165E-2</v>
      </c>
      <c r="E474" s="65">
        <f t="shared" si="51"/>
        <v>3.5348867512477529E-12</v>
      </c>
      <c r="F474" s="65">
        <f t="shared" si="52"/>
        <v>7.8577675021528493E-173</v>
      </c>
      <c r="G474" s="65">
        <f t="shared" si="53"/>
        <v>0.23428883892757654</v>
      </c>
      <c r="H474" s="65">
        <f t="shared" si="54"/>
        <v>166.34507563857935</v>
      </c>
    </row>
    <row r="475" spans="1:8" x14ac:dyDescent="0.3">
      <c r="A475" s="65">
        <f t="shared" si="55"/>
        <v>2434</v>
      </c>
      <c r="B475" s="65">
        <v>469</v>
      </c>
      <c r="C475" s="65">
        <f t="shared" si="49"/>
        <v>0.217</v>
      </c>
      <c r="D475" s="65">
        <f t="shared" si="50"/>
        <v>1.7189134247749892E-2</v>
      </c>
      <c r="E475" s="65">
        <f t="shared" si="51"/>
        <v>3.3489819729491637E-12</v>
      </c>
      <c r="F475" s="65">
        <f t="shared" si="52"/>
        <v>3.3815433337050432E-173</v>
      </c>
      <c r="G475" s="65">
        <f t="shared" si="53"/>
        <v>0.23418913425109888</v>
      </c>
      <c r="H475" s="65">
        <f t="shared" si="54"/>
        <v>166.27428531828022</v>
      </c>
    </row>
    <row r="476" spans="1:8" x14ac:dyDescent="0.3">
      <c r="A476" s="65">
        <f t="shared" si="55"/>
        <v>2435</v>
      </c>
      <c r="B476" s="65">
        <v>470</v>
      </c>
      <c r="C476" s="65">
        <f t="shared" si="49"/>
        <v>0.217</v>
      </c>
      <c r="D476" s="65">
        <f t="shared" si="50"/>
        <v>1.7090004567993082E-2</v>
      </c>
      <c r="E476" s="65">
        <f t="shared" si="51"/>
        <v>3.1728541943188353E-12</v>
      </c>
      <c r="F476" s="65">
        <f t="shared" si="52"/>
        <v>1.4552269858572595E-173</v>
      </c>
      <c r="G476" s="65">
        <f t="shared" si="53"/>
        <v>0.23409000457116594</v>
      </c>
      <c r="H476" s="65">
        <f t="shared" si="54"/>
        <v>166.20390324552781</v>
      </c>
    </row>
    <row r="477" spans="1:8" x14ac:dyDescent="0.3">
      <c r="A477" s="65">
        <f t="shared" si="55"/>
        <v>2436</v>
      </c>
      <c r="B477" s="65">
        <v>471</v>
      </c>
      <c r="C477" s="65">
        <f t="shared" si="49"/>
        <v>0.217</v>
      </c>
      <c r="D477" s="65">
        <f t="shared" si="50"/>
        <v>1.6991446568768106E-2</v>
      </c>
      <c r="E477" s="65">
        <f t="shared" si="51"/>
        <v>3.0059892288824212E-12</v>
      </c>
      <c r="F477" s="65">
        <f t="shared" si="52"/>
        <v>6.2624824566333396E-174</v>
      </c>
      <c r="G477" s="65">
        <f t="shared" si="53"/>
        <v>0.23399144657177409</v>
      </c>
      <c r="H477" s="65">
        <f t="shared" si="54"/>
        <v>166.1339270659596</v>
      </c>
    </row>
    <row r="478" spans="1:8" x14ac:dyDescent="0.3">
      <c r="A478" s="65">
        <f t="shared" si="55"/>
        <v>2437</v>
      </c>
      <c r="B478" s="65">
        <v>472</v>
      </c>
      <c r="C478" s="65">
        <f t="shared" si="49"/>
        <v>0.217</v>
      </c>
      <c r="D478" s="65">
        <f t="shared" si="50"/>
        <v>1.6893456953195263E-2</v>
      </c>
      <c r="E478" s="65">
        <f t="shared" si="51"/>
        <v>2.8478999319718267E-12</v>
      </c>
      <c r="F478" s="65">
        <f t="shared" si="52"/>
        <v>2.6950219382122564E-174</v>
      </c>
      <c r="G478" s="65">
        <f t="shared" si="53"/>
        <v>0.23389345695604316</v>
      </c>
      <c r="H478" s="65">
        <f t="shared" si="54"/>
        <v>166.06435443879064</v>
      </c>
    </row>
    <row r="479" spans="1:8" x14ac:dyDescent="0.3">
      <c r="A479" s="65">
        <f t="shared" si="55"/>
        <v>2438</v>
      </c>
      <c r="B479" s="65">
        <v>473</v>
      </c>
      <c r="C479" s="65">
        <f t="shared" si="49"/>
        <v>0.217</v>
      </c>
      <c r="D479" s="65">
        <f t="shared" si="50"/>
        <v>1.679603244340792E-2</v>
      </c>
      <c r="E479" s="65">
        <f t="shared" si="51"/>
        <v>2.6981247785576741E-12</v>
      </c>
      <c r="F479" s="65">
        <f t="shared" si="52"/>
        <v>1.1597866018374372E-174</v>
      </c>
      <c r="G479" s="65">
        <f t="shared" si="53"/>
        <v>0.23379603244610603</v>
      </c>
      <c r="H479" s="65">
        <f t="shared" si="54"/>
        <v>165.99518303673528</v>
      </c>
    </row>
    <row r="480" spans="1:8" x14ac:dyDescent="0.3">
      <c r="A480" s="65">
        <f t="shared" si="55"/>
        <v>2439</v>
      </c>
      <c r="B480" s="65">
        <v>474</v>
      </c>
      <c r="C480" s="65">
        <f t="shared" si="49"/>
        <v>0.217</v>
      </c>
      <c r="D480" s="65">
        <f t="shared" si="50"/>
        <v>1.6699169780442918E-2</v>
      </c>
      <c r="E480" s="65">
        <f t="shared" si="51"/>
        <v>2.5562265158756775E-12</v>
      </c>
      <c r="F480" s="65">
        <f t="shared" si="52"/>
        <v>4.9910724017852805E-175</v>
      </c>
      <c r="G480" s="65">
        <f t="shared" si="53"/>
        <v>0.23369916978299915</v>
      </c>
      <c r="H480" s="65">
        <f t="shared" si="54"/>
        <v>165.9264105459294</v>
      </c>
    </row>
    <row r="481" spans="1:8" x14ac:dyDescent="0.3">
      <c r="A481" s="65">
        <f t="shared" si="55"/>
        <v>2440</v>
      </c>
      <c r="B481" s="65">
        <v>475</v>
      </c>
      <c r="C481" s="65">
        <f t="shared" si="49"/>
        <v>0.217</v>
      </c>
      <c r="D481" s="65">
        <f t="shared" si="50"/>
        <v>1.6602865724131485E-2</v>
      </c>
      <c r="E481" s="65">
        <f t="shared" si="51"/>
        <v>2.4217908869132786E-12</v>
      </c>
      <c r="F481" s="65">
        <f t="shared" si="52"/>
        <v>2.1478782114222869E-175</v>
      </c>
      <c r="G481" s="65">
        <f t="shared" si="53"/>
        <v>0.23360286572655325</v>
      </c>
      <c r="H481" s="65">
        <f t="shared" si="54"/>
        <v>165.85803466585281</v>
      </c>
    </row>
    <row r="482" spans="1:8" x14ac:dyDescent="0.3">
      <c r="A482" s="65">
        <f t="shared" si="55"/>
        <v>2441</v>
      </c>
      <c r="B482" s="65">
        <v>476</v>
      </c>
      <c r="C482" s="65">
        <f t="shared" si="49"/>
        <v>0.217</v>
      </c>
      <c r="D482" s="65">
        <f t="shared" si="50"/>
        <v>1.650711705299094E-2</v>
      </c>
      <c r="E482" s="65">
        <f t="shared" si="51"/>
        <v>2.2944254210300401E-12</v>
      </c>
      <c r="F482" s="65">
        <f t="shared" si="52"/>
        <v>9.2432656545964362E-176</v>
      </c>
      <c r="G482" s="65">
        <f t="shared" si="53"/>
        <v>0.23350711705528535</v>
      </c>
      <c r="H482" s="65">
        <f t="shared" si="54"/>
        <v>165.7900531092526</v>
      </c>
    </row>
    <row r="483" spans="1:8" x14ac:dyDescent="0.3">
      <c r="A483" s="65">
        <f t="shared" si="55"/>
        <v>2442</v>
      </c>
      <c r="B483" s="65">
        <v>477</v>
      </c>
      <c r="C483" s="65">
        <f t="shared" si="49"/>
        <v>0.217</v>
      </c>
      <c r="D483" s="65">
        <f t="shared" si="50"/>
        <v>1.641192056411684E-2</v>
      </c>
      <c r="E483" s="65">
        <f t="shared" si="51"/>
        <v>2.1737582881809761E-12</v>
      </c>
      <c r="F483" s="65">
        <f t="shared" si="52"/>
        <v>3.9777841921896767E-176</v>
      </c>
      <c r="G483" s="65">
        <f t="shared" si="53"/>
        <v>0.23341192056629059</v>
      </c>
      <c r="H483" s="65">
        <f t="shared" si="54"/>
        <v>165.72246360206631</v>
      </c>
    </row>
    <row r="484" spans="1:8" x14ac:dyDescent="0.3">
      <c r="A484" s="65">
        <f t="shared" si="55"/>
        <v>2443</v>
      </c>
      <c r="B484" s="65">
        <v>478</v>
      </c>
      <c r="C484" s="65">
        <f t="shared" si="49"/>
        <v>0.217</v>
      </c>
      <c r="D484" s="65">
        <f t="shared" si="50"/>
        <v>1.6317273073075921E-2</v>
      </c>
      <c r="E484" s="65">
        <f t="shared" si="51"/>
        <v>2.0594372133979263E-12</v>
      </c>
      <c r="F484" s="65">
        <f t="shared" si="52"/>
        <v>1.7118156797502327E-176</v>
      </c>
      <c r="G484" s="65">
        <f t="shared" si="53"/>
        <v>0.23331727307513536</v>
      </c>
      <c r="H484" s="65">
        <f t="shared" si="54"/>
        <v>165.65526388334609</v>
      </c>
    </row>
    <row r="485" spans="1:8" x14ac:dyDescent="0.3">
      <c r="A485" s="65">
        <f t="shared" si="55"/>
        <v>2444</v>
      </c>
      <c r="B485" s="65">
        <v>479</v>
      </c>
      <c r="C485" s="65">
        <f t="shared" si="49"/>
        <v>0.217</v>
      </c>
      <c r="D485" s="65">
        <f t="shared" si="50"/>
        <v>1.6223171413799486E-2</v>
      </c>
      <c r="E485" s="65">
        <f t="shared" si="51"/>
        <v>1.9511284483599903E-12</v>
      </c>
      <c r="F485" s="65">
        <f t="shared" si="52"/>
        <v>7.3666965824647113E-177</v>
      </c>
      <c r="G485" s="65">
        <f t="shared" si="53"/>
        <v>0.23322317141575061</v>
      </c>
      <c r="H485" s="65">
        <f t="shared" si="54"/>
        <v>165.58845170518293</v>
      </c>
    </row>
    <row r="486" spans="1:8" x14ac:dyDescent="0.3">
      <c r="A486" s="65">
        <f t="shared" si="55"/>
        <v>2445</v>
      </c>
      <c r="B486" s="65">
        <v>480</v>
      </c>
      <c r="C486" s="65">
        <f t="shared" si="49"/>
        <v>0.217</v>
      </c>
      <c r="D486" s="65">
        <f t="shared" si="50"/>
        <v>1.6129612438477603E-2</v>
      </c>
      <c r="E486" s="65">
        <f t="shared" si="51"/>
        <v>1.8485157970504685E-12</v>
      </c>
      <c r="F486" s="65">
        <f t="shared" si="52"/>
        <v>3.1702138951090466E-177</v>
      </c>
      <c r="G486" s="65">
        <f t="shared" si="53"/>
        <v>0.23312961244032612</v>
      </c>
      <c r="H486" s="65">
        <f t="shared" si="54"/>
        <v>165.52202483263156</v>
      </c>
    </row>
    <row r="487" spans="1:8" x14ac:dyDescent="0.3">
      <c r="A487" s="65">
        <f t="shared" si="55"/>
        <v>2446</v>
      </c>
      <c r="B487" s="65">
        <v>481</v>
      </c>
      <c r="C487" s="65">
        <f t="shared" si="49"/>
        <v>0.217</v>
      </c>
      <c r="D487" s="65">
        <f t="shared" si="50"/>
        <v>1.6036593017453697E-2</v>
      </c>
      <c r="E487" s="65">
        <f t="shared" si="51"/>
        <v>1.7512996926559547E-12</v>
      </c>
      <c r="F487" s="65">
        <f t="shared" si="52"/>
        <v>1.3642826235936111E-177</v>
      </c>
      <c r="G487" s="65">
        <f t="shared" si="53"/>
        <v>0.23303659301920499</v>
      </c>
      <c r="H487" s="65">
        <f t="shared" si="54"/>
        <v>165.45598104363555</v>
      </c>
    </row>
    <row r="488" spans="1:8" x14ac:dyDescent="0.3">
      <c r="A488" s="65">
        <f t="shared" si="55"/>
        <v>2447</v>
      </c>
      <c r="B488" s="65">
        <v>482</v>
      </c>
      <c r="C488" s="65">
        <f t="shared" si="49"/>
        <v>0.217</v>
      </c>
      <c r="D488" s="65">
        <f t="shared" si="50"/>
        <v>1.5944110039119951E-2</v>
      </c>
      <c r="E488" s="65">
        <f t="shared" si="51"/>
        <v>1.6591963230125933E-12</v>
      </c>
      <c r="F488" s="65">
        <f t="shared" si="52"/>
        <v>5.8711088230068418E-178</v>
      </c>
      <c r="G488" s="65">
        <f t="shared" si="53"/>
        <v>0.23294411004077914</v>
      </c>
      <c r="H488" s="65">
        <f t="shared" si="54"/>
        <v>165.3903181289532</v>
      </c>
    </row>
    <row r="489" spans="1:8" x14ac:dyDescent="0.3">
      <c r="A489" s="65">
        <f t="shared" si="55"/>
        <v>2448</v>
      </c>
      <c r="B489" s="65">
        <v>483</v>
      </c>
      <c r="C489" s="65">
        <f t="shared" si="49"/>
        <v>0.217</v>
      </c>
      <c r="D489" s="65">
        <f t="shared" si="50"/>
        <v>1.5852160409813149E-2</v>
      </c>
      <c r="E489" s="65">
        <f t="shared" si="51"/>
        <v>1.5719368020464372E-12</v>
      </c>
      <c r="F489" s="65">
        <f t="shared" si="52"/>
        <v>2.5265966314804133E-178</v>
      </c>
      <c r="G489" s="65">
        <f t="shared" si="53"/>
        <v>0.2328521604113851</v>
      </c>
      <c r="H489" s="65">
        <f t="shared" si="54"/>
        <v>165.32503389208341</v>
      </c>
    </row>
    <row r="490" spans="1:8" x14ac:dyDescent="0.3">
      <c r="A490" s="65">
        <f t="shared" si="55"/>
        <v>2449</v>
      </c>
      <c r="B490" s="65">
        <v>484</v>
      </c>
      <c r="C490" s="65">
        <f t="shared" si="49"/>
        <v>0.217</v>
      </c>
      <c r="D490" s="65">
        <f t="shared" si="50"/>
        <v>1.5760741053711252E-2</v>
      </c>
      <c r="E490" s="65">
        <f t="shared" si="51"/>
        <v>1.4892663847888876E-12</v>
      </c>
      <c r="F490" s="65">
        <f t="shared" si="52"/>
        <v>1.0873057765839221E-178</v>
      </c>
      <c r="G490" s="65">
        <f t="shared" si="53"/>
        <v>0.2327607410552005</v>
      </c>
      <c r="H490" s="65">
        <f t="shared" si="54"/>
        <v>165.26012614919236</v>
      </c>
    </row>
    <row r="491" spans="1:8" x14ac:dyDescent="0.3">
      <c r="A491" s="65">
        <f t="shared" si="55"/>
        <v>2450</v>
      </c>
      <c r="B491" s="65">
        <v>485</v>
      </c>
      <c r="C491" s="65">
        <f t="shared" si="49"/>
        <v>0.217</v>
      </c>
      <c r="D491" s="65">
        <f t="shared" si="50"/>
        <v>1.5669848912730443E-2</v>
      </c>
      <c r="E491" s="65">
        <f t="shared" si="51"/>
        <v>1.4109437236756353E-12</v>
      </c>
      <c r="F491" s="65">
        <f t="shared" si="52"/>
        <v>4.6791554974096708E-179</v>
      </c>
      <c r="G491" s="65">
        <f t="shared" si="53"/>
        <v>0.23266984891414139</v>
      </c>
      <c r="H491" s="65">
        <f t="shared" si="54"/>
        <v>165.19559272904038</v>
      </c>
    </row>
    <row r="492" spans="1:8" x14ac:dyDescent="0.3">
      <c r="A492" s="65">
        <f t="shared" si="55"/>
        <v>2451</v>
      </c>
      <c r="B492" s="65">
        <v>486</v>
      </c>
      <c r="C492" s="65">
        <f t="shared" si="49"/>
        <v>0.217</v>
      </c>
      <c r="D492" s="65">
        <f t="shared" si="50"/>
        <v>1.5579480946422893E-2</v>
      </c>
      <c r="E492" s="65">
        <f t="shared" si="51"/>
        <v>1.3367401639578829E-12</v>
      </c>
      <c r="F492" s="65">
        <f t="shared" si="52"/>
        <v>2.0136466337671482E-179</v>
      </c>
      <c r="G492" s="65">
        <f t="shared" si="53"/>
        <v>0.23257948094775963</v>
      </c>
      <c r="H492" s="65">
        <f t="shared" si="54"/>
        <v>165.13143147290933</v>
      </c>
    </row>
    <row r="493" spans="1:8" x14ac:dyDescent="0.3">
      <c r="A493" s="65">
        <f t="shared" si="55"/>
        <v>2452</v>
      </c>
      <c r="B493" s="65">
        <v>487</v>
      </c>
      <c r="C493" s="65">
        <f t="shared" si="49"/>
        <v>0.217</v>
      </c>
      <c r="D493" s="65">
        <f t="shared" si="50"/>
        <v>1.5489634131875003E-2</v>
      </c>
      <c r="E493" s="65">
        <f t="shared" si="51"/>
        <v>1.2664390761689485E-12</v>
      </c>
      <c r="F493" s="65">
        <f t="shared" si="52"/>
        <v>8.6656080737783678E-180</v>
      </c>
      <c r="G493" s="65">
        <f t="shared" si="53"/>
        <v>0.23248963413314144</v>
      </c>
      <c r="H493" s="65">
        <f t="shared" si="54"/>
        <v>165.06764023453042</v>
      </c>
    </row>
    <row r="494" spans="1:8" x14ac:dyDescent="0.3">
      <c r="A494" s="65">
        <f t="shared" si="55"/>
        <v>2453</v>
      </c>
      <c r="B494" s="65">
        <v>488</v>
      </c>
      <c r="C494" s="65">
        <f t="shared" si="49"/>
        <v>0.217</v>
      </c>
      <c r="D494" s="65">
        <f t="shared" si="50"/>
        <v>1.5400305463606323E-2</v>
      </c>
      <c r="E494" s="65">
        <f t="shared" si="51"/>
        <v>1.1998352236973656E-12</v>
      </c>
      <c r="F494" s="65">
        <f t="shared" si="52"/>
        <v>3.729192700898712E-180</v>
      </c>
      <c r="G494" s="65">
        <f t="shared" si="53"/>
        <v>0.23240030546480617</v>
      </c>
      <c r="H494" s="65">
        <f t="shared" si="54"/>
        <v>165.00421688001236</v>
      </c>
    </row>
    <row r="495" spans="1:8" x14ac:dyDescent="0.3">
      <c r="A495" s="65">
        <f t="shared" si="55"/>
        <v>2454</v>
      </c>
      <c r="B495" s="65">
        <v>489</v>
      </c>
      <c r="C495" s="65">
        <f t="shared" si="49"/>
        <v>0.217</v>
      </c>
      <c r="D495" s="65">
        <f t="shared" si="50"/>
        <v>1.5311491953468998E-2</v>
      </c>
      <c r="E495" s="65">
        <f t="shared" si="51"/>
        <v>1.1367341636202505E-12</v>
      </c>
      <c r="F495" s="65">
        <f t="shared" si="52"/>
        <v>1.6048358155634631E-180</v>
      </c>
      <c r="G495" s="65">
        <f t="shared" si="53"/>
        <v>0.23231149195460574</v>
      </c>
      <c r="H495" s="65">
        <f t="shared" si="54"/>
        <v>164.94115928777006</v>
      </c>
    </row>
    <row r="496" spans="1:8" x14ac:dyDescent="0.3">
      <c r="A496" s="65">
        <f t="shared" si="55"/>
        <v>2455</v>
      </c>
      <c r="B496" s="65">
        <v>490</v>
      </c>
      <c r="C496" s="65">
        <f t="shared" si="49"/>
        <v>0.217</v>
      </c>
      <c r="D496" s="65">
        <f t="shared" si="50"/>
        <v>1.5223190630547794E-2</v>
      </c>
      <c r="E496" s="65">
        <f t="shared" si="51"/>
        <v>1.0769516790476792E-12</v>
      </c>
      <c r="F496" s="65">
        <f t="shared" si="52"/>
        <v>6.9063151236313611E-181</v>
      </c>
      <c r="G496" s="65">
        <f t="shared" si="53"/>
        <v>0.23222319063162475</v>
      </c>
      <c r="H496" s="65">
        <f t="shared" si="54"/>
        <v>164.87846534845357</v>
      </c>
    </row>
    <row r="497" spans="1:8" x14ac:dyDescent="0.3">
      <c r="A497" s="65">
        <f t="shared" si="55"/>
        <v>2456</v>
      </c>
      <c r="B497" s="65">
        <v>491</v>
      </c>
      <c r="C497" s="65">
        <f t="shared" si="49"/>
        <v>0.217</v>
      </c>
      <c r="D497" s="65">
        <f t="shared" si="50"/>
        <v>1.513539854106076E-2</v>
      </c>
      <c r="E497" s="65">
        <f t="shared" si="51"/>
        <v>1.0203132413209312E-12</v>
      </c>
      <c r="F497" s="65">
        <f t="shared" si="52"/>
        <v>2.9720914827759271E-181</v>
      </c>
      <c r="G497" s="65">
        <f t="shared" si="53"/>
        <v>0.23213539854208107</v>
      </c>
      <c r="H497" s="65">
        <f t="shared" si="54"/>
        <v>164.81613296487757</v>
      </c>
    </row>
    <row r="498" spans="1:8" x14ac:dyDescent="0.3">
      <c r="A498" s="65">
        <f t="shared" si="55"/>
        <v>2457</v>
      </c>
      <c r="B498" s="65">
        <v>492</v>
      </c>
      <c r="C498" s="65">
        <f t="shared" si="49"/>
        <v>0.217</v>
      </c>
      <c r="D498" s="65">
        <f t="shared" si="50"/>
        <v>1.5048112748260369E-2</v>
      </c>
      <c r="E498" s="65">
        <f t="shared" si="51"/>
        <v>9.6665350049445966E-13</v>
      </c>
      <c r="F498" s="65">
        <f t="shared" si="52"/>
        <v>1.2790218262362056E-181</v>
      </c>
      <c r="G498" s="65">
        <f t="shared" si="53"/>
        <v>0.23204811274922701</v>
      </c>
      <c r="H498" s="65">
        <f t="shared" si="54"/>
        <v>164.75416005195117</v>
      </c>
    </row>
    <row r="499" spans="1:8" x14ac:dyDescent="0.3">
      <c r="A499" s="65">
        <f t="shared" si="55"/>
        <v>2458</v>
      </c>
      <c r="B499" s="65">
        <v>493</v>
      </c>
      <c r="C499" s="65">
        <f t="shared" si="49"/>
        <v>0.217</v>
      </c>
      <c r="D499" s="65">
        <f t="shared" si="50"/>
        <v>1.4961330332335338E-2</v>
      </c>
      <c r="E499" s="65">
        <f t="shared" si="51"/>
        <v>9.1581580261417167E-13</v>
      </c>
      <c r="F499" s="65">
        <f t="shared" si="52"/>
        <v>5.5041940716460772E-182</v>
      </c>
      <c r="G499" s="65">
        <f t="shared" si="53"/>
        <v>0.23196133033325117</v>
      </c>
      <c r="H499" s="65">
        <f t="shared" si="54"/>
        <v>164.69254453660832</v>
      </c>
    </row>
    <row r="500" spans="1:8" x14ac:dyDescent="0.3">
      <c r="A500" s="65">
        <f t="shared" si="55"/>
        <v>2459</v>
      </c>
      <c r="B500" s="65">
        <v>494</v>
      </c>
      <c r="C500" s="65">
        <f t="shared" si="49"/>
        <v>0.217</v>
      </c>
      <c r="D500" s="65">
        <f t="shared" si="50"/>
        <v>1.4875048390312893E-2</v>
      </c>
      <c r="E500" s="65">
        <f t="shared" si="51"/>
        <v>8.6765173238271786E-13</v>
      </c>
      <c r="F500" s="65">
        <f t="shared" si="52"/>
        <v>2.3686970587121802E-182</v>
      </c>
      <c r="G500" s="65">
        <f t="shared" si="53"/>
        <v>0.23187504839118053</v>
      </c>
      <c r="H500" s="65">
        <f t="shared" si="54"/>
        <v>164.63128435773817</v>
      </c>
    </row>
    <row r="501" spans="1:8" x14ac:dyDescent="0.3">
      <c r="A501" s="65">
        <f t="shared" si="55"/>
        <v>2460</v>
      </c>
      <c r="B501" s="65">
        <v>495</v>
      </c>
      <c r="C501" s="65">
        <f t="shared" si="49"/>
        <v>0.217</v>
      </c>
      <c r="D501" s="65">
        <f t="shared" si="50"/>
        <v>1.4789264035961725E-2</v>
      </c>
      <c r="E501" s="65">
        <f t="shared" si="51"/>
        <v>8.2202067987670485E-13</v>
      </c>
      <c r="F501" s="65">
        <f t="shared" si="52"/>
        <v>1.0193546381031071E-182</v>
      </c>
      <c r="G501" s="65">
        <f t="shared" si="53"/>
        <v>0.23178926403678374</v>
      </c>
      <c r="H501" s="65">
        <f t="shared" si="54"/>
        <v>164.57037746611644</v>
      </c>
    </row>
    <row r="502" spans="1:8" x14ac:dyDescent="0.3">
      <c r="A502" s="65">
        <f t="shared" si="55"/>
        <v>2461</v>
      </c>
      <c r="B502" s="65">
        <v>496</v>
      </c>
      <c r="C502" s="65">
        <f t="shared" si="49"/>
        <v>0.217</v>
      </c>
      <c r="D502" s="65">
        <f t="shared" si="50"/>
        <v>1.4703974399695381E-2</v>
      </c>
      <c r="E502" s="65">
        <f t="shared" si="51"/>
        <v>7.7878943005083927E-13</v>
      </c>
      <c r="F502" s="65">
        <f t="shared" si="52"/>
        <v>4.3867318296379742E-183</v>
      </c>
      <c r="G502" s="65">
        <f t="shared" si="53"/>
        <v>0.23170397440047416</v>
      </c>
      <c r="H502" s="65">
        <f t="shared" si="54"/>
        <v>164.50982182433665</v>
      </c>
    </row>
    <row r="503" spans="1:8" x14ac:dyDescent="0.3">
      <c r="A503" s="65">
        <f t="shared" si="55"/>
        <v>2462</v>
      </c>
      <c r="B503" s="65">
        <v>497</v>
      </c>
      <c r="C503" s="65">
        <f t="shared" si="49"/>
        <v>0.217</v>
      </c>
      <c r="D503" s="65">
        <f t="shared" si="50"/>
        <v>1.4619176628476336E-2</v>
      </c>
      <c r="E503" s="65">
        <f t="shared" si="51"/>
        <v>7.3783177383065854E-13</v>
      </c>
      <c r="F503" s="65">
        <f t="shared" si="52"/>
        <v>1.8878038541099442E-183</v>
      </c>
      <c r="G503" s="65">
        <f t="shared" si="53"/>
        <v>0.23161917662921416</v>
      </c>
      <c r="H503" s="65">
        <f t="shared" si="54"/>
        <v>164.44961540674205</v>
      </c>
    </row>
    <row r="504" spans="1:8" x14ac:dyDescent="0.3">
      <c r="A504" s="65">
        <f t="shared" si="55"/>
        <v>2463</v>
      </c>
      <c r="B504" s="65">
        <v>498</v>
      </c>
      <c r="C504" s="65">
        <f t="shared" si="49"/>
        <v>0.217</v>
      </c>
      <c r="D504" s="65">
        <f t="shared" si="50"/>
        <v>1.453486788572049E-2</v>
      </c>
      <c r="E504" s="65">
        <f t="shared" si="51"/>
        <v>6.9902813965843899E-13</v>
      </c>
      <c r="F504" s="65">
        <f t="shared" si="52"/>
        <v>8.1240511843334451E-184</v>
      </c>
      <c r="G504" s="65">
        <f t="shared" si="53"/>
        <v>0.2315348678864195</v>
      </c>
      <c r="H504" s="65">
        <f t="shared" si="54"/>
        <v>164.38975619935783</v>
      </c>
    </row>
    <row r="505" spans="1:8" x14ac:dyDescent="0.3">
      <c r="A505" s="65">
        <f t="shared" si="55"/>
        <v>2464</v>
      </c>
      <c r="B505" s="65">
        <v>499</v>
      </c>
      <c r="C505" s="65">
        <f t="shared" si="49"/>
        <v>0.217</v>
      </c>
      <c r="D505" s="65">
        <f t="shared" si="50"/>
        <v>1.4451045351202348E-2</v>
      </c>
      <c r="E505" s="65">
        <f t="shared" si="51"/>
        <v>6.6226524441665895E-13</v>
      </c>
      <c r="F505" s="65">
        <f t="shared" si="52"/>
        <v>3.4961369266189445E-184</v>
      </c>
      <c r="G505" s="65">
        <f t="shared" si="53"/>
        <v>0.23145104535186461</v>
      </c>
      <c r="H505" s="65">
        <f t="shared" si="54"/>
        <v>164.33024219982389</v>
      </c>
    </row>
    <row r="506" spans="1:8" x14ac:dyDescent="0.3">
      <c r="A506" s="65">
        <f t="shared" si="55"/>
        <v>2465</v>
      </c>
      <c r="B506" s="65">
        <v>500</v>
      </c>
      <c r="C506" s="65">
        <f t="shared" si="49"/>
        <v>0.217</v>
      </c>
      <c r="D506" s="65">
        <f t="shared" si="50"/>
        <v>1.4367706220960608E-2</v>
      </c>
      <c r="E506" s="65">
        <f t="shared" si="51"/>
        <v>6.2743576270987393E-13</v>
      </c>
      <c r="F506" s="65">
        <f t="shared" si="52"/>
        <v>1.5045416544443799E-184</v>
      </c>
      <c r="G506" s="65">
        <f t="shared" si="53"/>
        <v>0.23136770622158806</v>
      </c>
      <c r="H506" s="65">
        <f t="shared" si="54"/>
        <v>164.27107141732753</v>
      </c>
    </row>
    <row r="507" spans="1:8" x14ac:dyDescent="0.3">
      <c r="A507" s="65">
        <f t="shared" si="55"/>
        <v>2466</v>
      </c>
      <c r="B507" s="65">
        <v>501</v>
      </c>
      <c r="C507" s="65">
        <f t="shared" si="49"/>
        <v>0.217</v>
      </c>
      <c r="D507" s="65">
        <f t="shared" si="50"/>
        <v>1.4284847707204441E-2</v>
      </c>
      <c r="E507" s="65">
        <f t="shared" si="51"/>
        <v>5.9443801353954914E-13</v>
      </c>
      <c r="F507" s="65">
        <f t="shared" si="52"/>
        <v>6.4747051888135447E-185</v>
      </c>
      <c r="G507" s="65">
        <f t="shared" si="53"/>
        <v>0.23128484770779889</v>
      </c>
      <c r="H507" s="65">
        <f t="shared" si="54"/>
        <v>164.21224187253722</v>
      </c>
    </row>
    <row r="508" spans="1:8" x14ac:dyDescent="0.3">
      <c r="A508" s="65">
        <f t="shared" si="55"/>
        <v>2467</v>
      </c>
      <c r="B508" s="65">
        <v>502</v>
      </c>
      <c r="C508" s="65">
        <f t="shared" si="49"/>
        <v>0.217</v>
      </c>
      <c r="D508" s="65">
        <f t="shared" si="50"/>
        <v>1.4202467038220168E-2</v>
      </c>
      <c r="E508" s="65">
        <f t="shared" si="51"/>
        <v>5.6317566345709861E-13</v>
      </c>
      <c r="F508" s="65">
        <f t="shared" si="52"/>
        <v>2.7863507240371448E-185</v>
      </c>
      <c r="G508" s="65">
        <f t="shared" si="53"/>
        <v>0.23120246703878336</v>
      </c>
      <c r="H508" s="65">
        <f t="shared" si="54"/>
        <v>164.1537515975362</v>
      </c>
    </row>
    <row r="509" spans="1:8" x14ac:dyDescent="0.3">
      <c r="A509" s="65">
        <f t="shared" si="55"/>
        <v>2468</v>
      </c>
      <c r="B509" s="65">
        <v>503</v>
      </c>
      <c r="C509" s="65">
        <f t="shared" si="49"/>
        <v>0.217</v>
      </c>
      <c r="D509" s="65">
        <f t="shared" si="50"/>
        <v>1.4120561458278599E-2</v>
      </c>
      <c r="E509" s="65">
        <f t="shared" si="51"/>
        <v>5.3355744532855559E-13</v>
      </c>
      <c r="F509" s="65">
        <f t="shared" si="52"/>
        <v>1.1990893995846239E-185</v>
      </c>
      <c r="G509" s="65">
        <f t="shared" si="53"/>
        <v>0.23112056145881213</v>
      </c>
      <c r="H509" s="65">
        <f t="shared" si="54"/>
        <v>164.0955986357566</v>
      </c>
    </row>
    <row r="510" spans="1:8" x14ac:dyDescent="0.3">
      <c r="A510" s="65">
        <f t="shared" si="55"/>
        <v>2469</v>
      </c>
      <c r="B510" s="65">
        <v>504</v>
      </c>
      <c r="C510" s="65">
        <f t="shared" si="49"/>
        <v>0.217</v>
      </c>
      <c r="D510" s="65">
        <f t="shared" si="50"/>
        <v>1.4039128227542802E-2</v>
      </c>
      <c r="E510" s="65">
        <f t="shared" si="51"/>
        <v>5.0549689188979151E-13</v>
      </c>
      <c r="F510" s="65">
        <f t="shared" si="52"/>
        <v>5.1602096455142662E-186</v>
      </c>
      <c r="G510" s="65">
        <f t="shared" si="53"/>
        <v>0.23103912822804828</v>
      </c>
      <c r="H510" s="65">
        <f t="shared" si="54"/>
        <v>164.03778104191429</v>
      </c>
    </row>
    <row r="511" spans="1:8" x14ac:dyDescent="0.3">
      <c r="A511" s="65">
        <f t="shared" si="55"/>
        <v>2470</v>
      </c>
      <c r="B511" s="65">
        <v>505</v>
      </c>
      <c r="C511" s="65">
        <f t="shared" si="49"/>
        <v>0.217</v>
      </c>
      <c r="D511" s="65">
        <f t="shared" si="50"/>
        <v>1.3958164621976493E-2</v>
      </c>
      <c r="E511" s="65">
        <f t="shared" si="51"/>
        <v>4.7891208331446148E-13</v>
      </c>
      <c r="F511" s="65">
        <f t="shared" si="52"/>
        <v>2.2206654145122612E-186</v>
      </c>
      <c r="G511" s="65">
        <f t="shared" si="53"/>
        <v>0.23095816462245541</v>
      </c>
      <c r="H511" s="65">
        <f t="shared" si="54"/>
        <v>163.98029688194333</v>
      </c>
    </row>
    <row r="512" spans="1:8" x14ac:dyDescent="0.3">
      <c r="A512" s="65">
        <f t="shared" si="55"/>
        <v>2471</v>
      </c>
      <c r="B512" s="65">
        <v>506</v>
      </c>
      <c r="C512" s="65">
        <f t="shared" si="49"/>
        <v>0.217</v>
      </c>
      <c r="D512" s="65">
        <f t="shared" si="50"/>
        <v>1.3877667933252883E-2</v>
      </c>
      <c r="E512" s="65">
        <f t="shared" si="51"/>
        <v>4.5372540805770432E-13</v>
      </c>
      <c r="F512" s="65">
        <f t="shared" si="52"/>
        <v>9.5565010377010259E-187</v>
      </c>
      <c r="G512" s="65">
        <f t="shared" si="53"/>
        <v>0.23087766793370659</v>
      </c>
      <c r="H512" s="65">
        <f t="shared" si="54"/>
        <v>163.92314423293169</v>
      </c>
    </row>
    <row r="513" spans="1:8" x14ac:dyDescent="0.3">
      <c r="A513" s="65">
        <f t="shared" si="55"/>
        <v>2472</v>
      </c>
      <c r="B513" s="65">
        <v>507</v>
      </c>
      <c r="C513" s="65">
        <f t="shared" si="49"/>
        <v>0.217</v>
      </c>
      <c r="D513" s="65">
        <f t="shared" si="50"/>
        <v>1.3797635468664108E-2</v>
      </c>
      <c r="E513" s="65">
        <f t="shared" si="51"/>
        <v>4.2986333627743287E-13</v>
      </c>
      <c r="F513" s="65">
        <f t="shared" si="52"/>
        <v>4.1125831692945177E-187</v>
      </c>
      <c r="G513" s="65">
        <f t="shared" si="53"/>
        <v>0.23079763546909396</v>
      </c>
      <c r="H513" s="65">
        <f t="shared" si="54"/>
        <v>163.8663211830567</v>
      </c>
    </row>
    <row r="514" spans="1:8" x14ac:dyDescent="0.3">
      <c r="A514" s="65">
        <f t="shared" si="55"/>
        <v>2473</v>
      </c>
      <c r="B514" s="65">
        <v>508</v>
      </c>
      <c r="C514" s="65">
        <f t="shared" si="49"/>
        <v>0.217</v>
      </c>
      <c r="D514" s="65">
        <f t="shared" si="50"/>
        <v>1.3718064551031126E-2</v>
      </c>
      <c r="E514" s="65">
        <f t="shared" si="51"/>
        <v>4.0725620517170793E-13</v>
      </c>
      <c r="F514" s="65">
        <f t="shared" si="52"/>
        <v>1.7698256147977489E-187</v>
      </c>
      <c r="G514" s="65">
        <f t="shared" si="53"/>
        <v>0.23071806455143837</v>
      </c>
      <c r="H514" s="65">
        <f t="shared" si="54"/>
        <v>163.80982583152124</v>
      </c>
    </row>
    <row r="515" spans="1:8" x14ac:dyDescent="0.3">
      <c r="A515" s="65">
        <f t="shared" si="55"/>
        <v>2474</v>
      </c>
      <c r="B515" s="65">
        <v>509</v>
      </c>
      <c r="C515" s="65">
        <f t="shared" si="49"/>
        <v>0.217</v>
      </c>
      <c r="D515" s="65">
        <f t="shared" si="50"/>
        <v>1.3638952518614193E-2</v>
      </c>
      <c r="E515" s="65">
        <f t="shared" si="51"/>
        <v>3.858380156055382E-13</v>
      </c>
      <c r="F515" s="65">
        <f t="shared" si="52"/>
        <v>7.6163388747508947E-188</v>
      </c>
      <c r="G515" s="65">
        <f t="shared" si="53"/>
        <v>0.23063895251900002</v>
      </c>
      <c r="H515" s="65">
        <f t="shared" si="54"/>
        <v>163.75365628849002</v>
      </c>
    </row>
    <row r="516" spans="1:8" x14ac:dyDescent="0.3">
      <c r="A516" s="65">
        <f t="shared" si="55"/>
        <v>2475</v>
      </c>
      <c r="B516" s="65">
        <v>510</v>
      </c>
      <c r="C516" s="65">
        <f t="shared" si="49"/>
        <v>0.217</v>
      </c>
      <c r="D516" s="65">
        <f t="shared" si="50"/>
        <v>1.3560296725023792E-2</v>
      </c>
      <c r="E516" s="65">
        <f t="shared" si="51"/>
        <v>3.6554623943336064E-13</v>
      </c>
      <c r="F516" s="65">
        <f t="shared" si="52"/>
        <v>3.2776459652307327E-188</v>
      </c>
      <c r="G516" s="65">
        <f t="shared" si="53"/>
        <v>0.23056029672538933</v>
      </c>
      <c r="H516" s="65">
        <f t="shared" si="54"/>
        <v>163.69781067502643</v>
      </c>
    </row>
    <row r="517" spans="1:8" x14ac:dyDescent="0.3">
      <c r="A517" s="65">
        <f t="shared" si="55"/>
        <v>2476</v>
      </c>
      <c r="B517" s="65">
        <v>511</v>
      </c>
      <c r="C517" s="65">
        <f t="shared" si="49"/>
        <v>0.217</v>
      </c>
      <c r="D517" s="65">
        <f t="shared" si="50"/>
        <v>1.348209453913215E-2</v>
      </c>
      <c r="E517" s="65">
        <f t="shared" si="51"/>
        <v>3.4632163695472275E-13</v>
      </c>
      <c r="F517" s="65">
        <f t="shared" si="52"/>
        <v>1.4105153736012919E-188</v>
      </c>
      <c r="G517" s="65">
        <f t="shared" si="53"/>
        <v>0.23048209453947849</v>
      </c>
      <c r="H517" s="65">
        <f t="shared" si="54"/>
        <v>163.64228712302972</v>
      </c>
    </row>
    <row r="518" spans="1:8" x14ac:dyDescent="0.3">
      <c r="A518" s="65">
        <f t="shared" si="55"/>
        <v>2477</v>
      </c>
      <c r="B518" s="65">
        <v>512</v>
      </c>
      <c r="C518" s="65">
        <f t="shared" si="49"/>
        <v>0.217</v>
      </c>
      <c r="D518" s="65">
        <f t="shared" si="50"/>
        <v>1.3404343344985168E-2</v>
      </c>
      <c r="E518" s="65">
        <f t="shared" si="51"/>
        <v>3.2810808397021869E-13</v>
      </c>
      <c r="F518" s="65">
        <f t="shared" si="52"/>
        <v>6.0700687025712231E-189</v>
      </c>
      <c r="G518" s="65">
        <f t="shared" si="53"/>
        <v>0.23040434334531326</v>
      </c>
      <c r="H518" s="65">
        <f t="shared" si="54"/>
        <v>163.5870837751724</v>
      </c>
    </row>
    <row r="519" spans="1:8" x14ac:dyDescent="0.3">
      <c r="A519" s="65">
        <f t="shared" si="55"/>
        <v>2478</v>
      </c>
      <c r="B519" s="65">
        <v>513</v>
      </c>
      <c r="C519" s="65">
        <f t="shared" ref="C519:C582" si="56">$C$3</f>
        <v>0.217</v>
      </c>
      <c r="D519" s="65">
        <f t="shared" ref="D519:D582" si="57">$D$3*EXP(-B519/$D$2)</f>
        <v>1.3327040541714972E-2</v>
      </c>
      <c r="E519" s="65">
        <f t="shared" ref="E519:E582" si="58">$E$3*EXP(-$B519/$E$2)</f>
        <v>3.1085240793281137E-13</v>
      </c>
      <c r="F519" s="65">
        <f t="shared" ref="F519:F582" si="59">$F$3*EXP(-$B519/$F$2)</f>
        <v>2.6122178278612593E-189</v>
      </c>
      <c r="G519" s="65">
        <f t="shared" ref="G519:G582" si="60">SUM(C519:F519)</f>
        <v>0.23032704054202582</v>
      </c>
      <c r="H519" s="65">
        <f t="shared" ref="H519:H582" si="61">G519*$H$4</f>
        <v>163.53219878483833</v>
      </c>
    </row>
    <row r="520" spans="1:8" x14ac:dyDescent="0.3">
      <c r="A520" s="65">
        <f t="shared" ref="A520:A583" si="62">A519+1</f>
        <v>2479</v>
      </c>
      <c r="B520" s="65">
        <v>514</v>
      </c>
      <c r="C520" s="65">
        <f t="shared" si="56"/>
        <v>0.217</v>
      </c>
      <c r="D520" s="65">
        <f t="shared" si="57"/>
        <v>1.3250183543452875E-2</v>
      </c>
      <c r="E520" s="65">
        <f t="shared" si="58"/>
        <v>2.9450423271618433E-13</v>
      </c>
      <c r="F520" s="65">
        <f t="shared" si="59"/>
        <v>1.1241523472881553E-189</v>
      </c>
      <c r="G520" s="65">
        <f t="shared" si="60"/>
        <v>0.23025018354374738</v>
      </c>
      <c r="H520" s="65">
        <f t="shared" si="61"/>
        <v>163.47763031606064</v>
      </c>
    </row>
    <row r="521" spans="1:8" x14ac:dyDescent="0.3">
      <c r="A521" s="65">
        <f t="shared" si="62"/>
        <v>2480</v>
      </c>
      <c r="B521" s="65">
        <v>515</v>
      </c>
      <c r="C521" s="65">
        <f t="shared" si="56"/>
        <v>0.217</v>
      </c>
      <c r="D521" s="65">
        <f t="shared" si="57"/>
        <v>1.3173769779242879E-2</v>
      </c>
      <c r="E521" s="65">
        <f t="shared" si="58"/>
        <v>2.7901583154696079E-13</v>
      </c>
      <c r="F521" s="65">
        <f t="shared" si="59"/>
        <v>4.8377225146959997E-190</v>
      </c>
      <c r="G521" s="65">
        <f t="shared" si="60"/>
        <v>0.23017376977952189</v>
      </c>
      <c r="H521" s="65">
        <f t="shared" si="61"/>
        <v>163.42337654346053</v>
      </c>
    </row>
    <row r="522" spans="1:8" x14ac:dyDescent="0.3">
      <c r="A522" s="65">
        <f t="shared" si="62"/>
        <v>2481</v>
      </c>
      <c r="B522" s="65">
        <v>516</v>
      </c>
      <c r="C522" s="65">
        <f t="shared" si="56"/>
        <v>0.217</v>
      </c>
      <c r="D522" s="65">
        <f t="shared" si="57"/>
        <v>1.3097796692955693E-2</v>
      </c>
      <c r="E522" s="65">
        <f t="shared" si="58"/>
        <v>2.6434198767141894E-13</v>
      </c>
      <c r="F522" s="65">
        <f t="shared" si="59"/>
        <v>2.0818850030118608E-190</v>
      </c>
      <c r="G522" s="65">
        <f t="shared" si="60"/>
        <v>0.23009779669322003</v>
      </c>
      <c r="H522" s="65">
        <f t="shared" si="61"/>
        <v>163.36943565218621</v>
      </c>
    </row>
    <row r="523" spans="1:8" x14ac:dyDescent="0.3">
      <c r="A523" s="65">
        <f t="shared" si="62"/>
        <v>2482</v>
      </c>
      <c r="B523" s="65">
        <v>517</v>
      </c>
      <c r="C523" s="65">
        <f t="shared" si="56"/>
        <v>0.217</v>
      </c>
      <c r="D523" s="65">
        <f t="shared" si="57"/>
        <v>1.3022261743203201E-2</v>
      </c>
      <c r="E523" s="65">
        <f t="shared" si="58"/>
        <v>2.5043986234994519E-13</v>
      </c>
      <c r="F523" s="65">
        <f t="shared" si="59"/>
        <v>8.9592678219945628E-191</v>
      </c>
      <c r="G523" s="65">
        <f t="shared" si="60"/>
        <v>0.23002226174345364</v>
      </c>
      <c r="H523" s="65">
        <f t="shared" si="61"/>
        <v>163.31580583785208</v>
      </c>
    </row>
    <row r="524" spans="1:8" x14ac:dyDescent="0.3">
      <c r="A524" s="65">
        <f t="shared" si="62"/>
        <v>2483</v>
      </c>
      <c r="B524" s="65">
        <v>518</v>
      </c>
      <c r="C524" s="65">
        <f t="shared" si="56"/>
        <v>0.217</v>
      </c>
      <c r="D524" s="65">
        <f t="shared" si="57"/>
        <v>1.2947162403253483E-2</v>
      </c>
      <c r="E524" s="65">
        <f t="shared" si="58"/>
        <v>2.3726886979385787E-13</v>
      </c>
      <c r="F524" s="65">
        <f t="shared" si="59"/>
        <v>3.8555674203955973E-191</v>
      </c>
      <c r="G524" s="65">
        <f t="shared" si="60"/>
        <v>0.22994716240349075</v>
      </c>
      <c r="H524" s="65">
        <f t="shared" si="61"/>
        <v>163.26248530647842</v>
      </c>
    </row>
    <row r="525" spans="1:8" x14ac:dyDescent="0.3">
      <c r="A525" s="65">
        <f t="shared" si="62"/>
        <v>2484</v>
      </c>
      <c r="B525" s="65">
        <v>519</v>
      </c>
      <c r="C525" s="65">
        <f t="shared" si="56"/>
        <v>0.217</v>
      </c>
      <c r="D525" s="65">
        <f t="shared" si="57"/>
        <v>1.287249616094625E-2</v>
      </c>
      <c r="E525" s="65">
        <f t="shared" si="58"/>
        <v>2.2479055867947375E-13</v>
      </c>
      <c r="F525" s="65">
        <f t="shared" si="59"/>
        <v>1.6592204216422833E-191</v>
      </c>
      <c r="G525" s="65">
        <f t="shared" si="60"/>
        <v>0.22987249616117103</v>
      </c>
      <c r="H525" s="65">
        <f t="shared" si="61"/>
        <v>163.20947227443142</v>
      </c>
    </row>
    <row r="526" spans="1:8" x14ac:dyDescent="0.3">
      <c r="A526" s="65">
        <f t="shared" si="62"/>
        <v>2485</v>
      </c>
      <c r="B526" s="65">
        <v>520</v>
      </c>
      <c r="C526" s="65">
        <f t="shared" si="56"/>
        <v>0.217</v>
      </c>
      <c r="D526" s="65">
        <f t="shared" si="57"/>
        <v>1.2798260518608858E-2</v>
      </c>
      <c r="E526" s="65">
        <f t="shared" si="58"/>
        <v>2.129684998935254E-13</v>
      </c>
      <c r="F526" s="65">
        <f t="shared" si="59"/>
        <v>7.1403560291327556E-192</v>
      </c>
      <c r="G526" s="65">
        <f t="shared" si="60"/>
        <v>0.22979826051882182</v>
      </c>
      <c r="H526" s="65">
        <f t="shared" si="61"/>
        <v>163.15676496836349</v>
      </c>
    </row>
    <row r="527" spans="1:8" x14ac:dyDescent="0.3">
      <c r="A527" s="65">
        <f t="shared" si="62"/>
        <v>2486</v>
      </c>
      <c r="B527" s="65">
        <v>521</v>
      </c>
      <c r="C527" s="65">
        <f t="shared" si="56"/>
        <v>0.217</v>
      </c>
      <c r="D527" s="65">
        <f t="shared" si="57"/>
        <v>1.2724452992972706E-2</v>
      </c>
      <c r="E527" s="65">
        <f t="shared" si="58"/>
        <v>2.0176818018220406E-13</v>
      </c>
      <c r="F527" s="65">
        <f t="shared" si="59"/>
        <v>3.0728095892350074E-192</v>
      </c>
      <c r="G527" s="65">
        <f t="shared" si="60"/>
        <v>0.22972445299317445</v>
      </c>
      <c r="H527" s="65">
        <f t="shared" si="61"/>
        <v>163.10436162515387</v>
      </c>
    </row>
    <row r="528" spans="1:8" x14ac:dyDescent="0.3">
      <c r="A528" s="65">
        <f t="shared" si="62"/>
        <v>2487</v>
      </c>
      <c r="B528" s="65">
        <v>522</v>
      </c>
      <c r="C528" s="65">
        <f t="shared" si="56"/>
        <v>0.217</v>
      </c>
      <c r="D528" s="65">
        <f t="shared" si="57"/>
        <v>1.2651071115090224E-2</v>
      </c>
      <c r="E528" s="65">
        <f t="shared" si="58"/>
        <v>1.9115690139335963E-13</v>
      </c>
      <c r="F528" s="65">
        <f t="shared" si="59"/>
        <v>1.3223652620640301E-192</v>
      </c>
      <c r="G528" s="65">
        <f t="shared" si="60"/>
        <v>0.22965107111528138</v>
      </c>
      <c r="H528" s="65">
        <f t="shared" si="61"/>
        <v>163.05226049184978</v>
      </c>
    </row>
    <row r="529" spans="1:8" x14ac:dyDescent="0.3">
      <c r="A529" s="65">
        <f t="shared" si="62"/>
        <v>2488</v>
      </c>
      <c r="B529" s="65">
        <v>523</v>
      </c>
      <c r="C529" s="65">
        <f t="shared" si="56"/>
        <v>0.217</v>
      </c>
      <c r="D529" s="65">
        <f t="shared" si="57"/>
        <v>1.2578112430252225E-2</v>
      </c>
      <c r="E529" s="65">
        <f t="shared" si="58"/>
        <v>1.8110368501769108E-13</v>
      </c>
      <c r="F529" s="65">
        <f t="shared" si="59"/>
        <v>5.6907199601297341E-193</v>
      </c>
      <c r="G529" s="65">
        <f t="shared" si="60"/>
        <v>0.22957811243043333</v>
      </c>
      <c r="H529" s="65">
        <f t="shared" si="61"/>
        <v>163.00045982560766</v>
      </c>
    </row>
    <row r="530" spans="1:8" x14ac:dyDescent="0.3">
      <c r="A530" s="65">
        <f t="shared" si="62"/>
        <v>2489</v>
      </c>
      <c r="B530" s="65">
        <v>524</v>
      </c>
      <c r="C530" s="65">
        <f t="shared" si="56"/>
        <v>0.217</v>
      </c>
      <c r="D530" s="65">
        <f t="shared" si="57"/>
        <v>1.2505574497905849E-2</v>
      </c>
      <c r="E530" s="65">
        <f t="shared" si="58"/>
        <v>1.7157918175025681E-13</v>
      </c>
      <c r="F530" s="65">
        <f t="shared" si="59"/>
        <v>2.448967361262174E-193</v>
      </c>
      <c r="G530" s="65">
        <f t="shared" si="60"/>
        <v>0.22950557449807743</v>
      </c>
      <c r="H530" s="65">
        <f t="shared" si="61"/>
        <v>162.94895789363497</v>
      </c>
    </row>
    <row r="531" spans="1:8" x14ac:dyDescent="0.3">
      <c r="A531" s="65">
        <f t="shared" si="62"/>
        <v>2490</v>
      </c>
      <c r="B531" s="65">
        <v>525</v>
      </c>
      <c r="C531" s="65">
        <f t="shared" si="56"/>
        <v>0.217</v>
      </c>
      <c r="D531" s="65">
        <f t="shared" si="57"/>
        <v>1.2433454891572869E-2</v>
      </c>
      <c r="E531" s="65">
        <f t="shared" si="58"/>
        <v>1.6255558580827208E-13</v>
      </c>
      <c r="F531" s="65">
        <f t="shared" si="59"/>
        <v>1.0538984835919938E-193</v>
      </c>
      <c r="G531" s="65">
        <f t="shared" si="60"/>
        <v>0.22943345489173544</v>
      </c>
      <c r="H531" s="65">
        <f t="shared" si="61"/>
        <v>162.89775297313216</v>
      </c>
    </row>
    <row r="532" spans="1:8" x14ac:dyDescent="0.3">
      <c r="A532" s="65">
        <f t="shared" si="62"/>
        <v>2491</v>
      </c>
      <c r="B532" s="65">
        <v>526</v>
      </c>
      <c r="C532" s="65">
        <f t="shared" si="56"/>
        <v>0.217</v>
      </c>
      <c r="D532" s="65">
        <f t="shared" si="57"/>
        <v>1.2361751198768579E-2</v>
      </c>
      <c r="E532" s="65">
        <f t="shared" si="58"/>
        <v>1.5400655375506217E-13</v>
      </c>
      <c r="F532" s="65">
        <f t="shared" si="59"/>
        <v>4.5353892064329462E-194</v>
      </c>
      <c r="G532" s="65">
        <f t="shared" si="60"/>
        <v>0.2293617511989226</v>
      </c>
      <c r="H532" s="65">
        <f t="shared" si="61"/>
        <v>162.84684335123504</v>
      </c>
    </row>
    <row r="533" spans="1:8" x14ac:dyDescent="0.3">
      <c r="A533" s="65">
        <f t="shared" si="62"/>
        <v>2492</v>
      </c>
      <c r="B533" s="65">
        <v>527</v>
      </c>
      <c r="C533" s="65">
        <f t="shared" si="56"/>
        <v>0.217</v>
      </c>
      <c r="D533" s="65">
        <f t="shared" si="57"/>
        <v>1.2290461020921035E-2</v>
      </c>
      <c r="E533" s="65">
        <f t="shared" si="58"/>
        <v>1.4590712759317493E-13</v>
      </c>
      <c r="F533" s="65">
        <f t="shared" si="59"/>
        <v>1.9517776687297155E-194</v>
      </c>
      <c r="G533" s="65">
        <f t="shared" si="60"/>
        <v>0.22929046102106695</v>
      </c>
      <c r="H533" s="65">
        <f t="shared" si="61"/>
        <v>162.79622732495753</v>
      </c>
    </row>
    <row r="534" spans="1:8" x14ac:dyDescent="0.3">
      <c r="A534" s="65">
        <f t="shared" si="62"/>
        <v>2493</v>
      </c>
      <c r="B534" s="65">
        <v>528</v>
      </c>
      <c r="C534" s="65">
        <f t="shared" si="56"/>
        <v>0.217</v>
      </c>
      <c r="D534" s="65">
        <f t="shared" si="57"/>
        <v>1.2219581973290873E-2</v>
      </c>
      <c r="E534" s="65">
        <f t="shared" si="58"/>
        <v>1.3823366190214062E-13</v>
      </c>
      <c r="F534" s="65">
        <f t="shared" si="59"/>
        <v>8.3993586763149765E-195</v>
      </c>
      <c r="G534" s="65">
        <f t="shared" si="60"/>
        <v>0.22921958197342909</v>
      </c>
      <c r="H534" s="65">
        <f t="shared" si="61"/>
        <v>162.74590320113467</v>
      </c>
    </row>
    <row r="535" spans="1:8" x14ac:dyDescent="0.3">
      <c r="A535" s="65">
        <f t="shared" si="62"/>
        <v>2494</v>
      </c>
      <c r="B535" s="65">
        <v>529</v>
      </c>
      <c r="C535" s="65">
        <f t="shared" si="56"/>
        <v>0.217</v>
      </c>
      <c r="D535" s="65">
        <f t="shared" si="57"/>
        <v>1.2149111684891498E-2</v>
      </c>
      <c r="E535" s="65">
        <f t="shared" si="58"/>
        <v>1.3096375480815843E-13</v>
      </c>
      <c r="F535" s="65">
        <f t="shared" si="59"/>
        <v>3.6146138622081661E-195</v>
      </c>
      <c r="G535" s="65">
        <f t="shared" si="60"/>
        <v>0.22914911168502244</v>
      </c>
      <c r="H535" s="65">
        <f t="shared" si="61"/>
        <v>162.69586929636594</v>
      </c>
    </row>
    <row r="536" spans="1:8" x14ac:dyDescent="0.3">
      <c r="A536" s="65">
        <f t="shared" si="62"/>
        <v>2495</v>
      </c>
      <c r="B536" s="65">
        <v>530</v>
      </c>
      <c r="C536" s="65">
        <f t="shared" si="56"/>
        <v>0.217</v>
      </c>
      <c r="D536" s="65">
        <f t="shared" si="57"/>
        <v>1.2079047798409799E-2</v>
      </c>
      <c r="E536" s="65">
        <f t="shared" si="58"/>
        <v>1.2407618258419187E-13</v>
      </c>
      <c r="F536" s="65">
        <f t="shared" si="59"/>
        <v>1.5555274963683698E-195</v>
      </c>
      <c r="G536" s="65">
        <f t="shared" si="60"/>
        <v>0.22907904779853386</v>
      </c>
      <c r="H536" s="65">
        <f t="shared" si="61"/>
        <v>162.64612393695904</v>
      </c>
    </row>
    <row r="537" spans="1:8" x14ac:dyDescent="0.3">
      <c r="A537" s="65">
        <f t="shared" si="62"/>
        <v>2496</v>
      </c>
      <c r="B537" s="65">
        <v>531</v>
      </c>
      <c r="C537" s="65">
        <f t="shared" si="56"/>
        <v>0.217</v>
      </c>
      <c r="D537" s="65">
        <f t="shared" si="57"/>
        <v>1.2009387970127265E-2</v>
      </c>
      <c r="E537" s="65">
        <f t="shared" si="58"/>
        <v>1.1755083768953366E-13</v>
      </c>
      <c r="F537" s="65">
        <f t="shared" si="59"/>
        <v>6.6941197156803301E-196</v>
      </c>
      <c r="G537" s="65">
        <f t="shared" si="60"/>
        <v>0.22900938797024481</v>
      </c>
      <c r="H537" s="65">
        <f t="shared" si="61"/>
        <v>162.59666545887382</v>
      </c>
    </row>
    <row r="538" spans="1:8" x14ac:dyDescent="0.3">
      <c r="A538" s="65">
        <f t="shared" si="62"/>
        <v>2497</v>
      </c>
      <c r="B538" s="65">
        <v>532</v>
      </c>
      <c r="C538" s="65">
        <f t="shared" si="56"/>
        <v>0.217</v>
      </c>
      <c r="D538" s="65">
        <f t="shared" si="57"/>
        <v>1.1940129869841625E-2</v>
      </c>
      <c r="E538" s="65">
        <f t="shared" si="58"/>
        <v>1.1136867006796247E-13</v>
      </c>
      <c r="F538" s="65">
        <f t="shared" si="59"/>
        <v>2.8807744557700962E-196</v>
      </c>
      <c r="G538" s="65">
        <f t="shared" si="60"/>
        <v>0.22894012986995299</v>
      </c>
      <c r="H538" s="65">
        <f t="shared" si="61"/>
        <v>162.54749220766664</v>
      </c>
    </row>
    <row r="539" spans="1:8" x14ac:dyDescent="0.3">
      <c r="A539" s="65">
        <f t="shared" si="62"/>
        <v>2498</v>
      </c>
      <c r="B539" s="65">
        <v>533</v>
      </c>
      <c r="C539" s="65">
        <f t="shared" si="56"/>
        <v>0.217</v>
      </c>
      <c r="D539" s="65">
        <f t="shared" si="57"/>
        <v>1.1871271180788848E-2</v>
      </c>
      <c r="E539" s="65">
        <f t="shared" si="58"/>
        <v>1.0551163153311121E-13</v>
      </c>
      <c r="F539" s="65">
        <f t="shared" si="59"/>
        <v>1.2397240888265278E-196</v>
      </c>
      <c r="G539" s="65">
        <f t="shared" si="60"/>
        <v>0.22887127118089434</v>
      </c>
      <c r="H539" s="65">
        <f t="shared" si="61"/>
        <v>162.49860253843499</v>
      </c>
    </row>
    <row r="540" spans="1:8" x14ac:dyDescent="0.3">
      <c r="A540" s="65">
        <f t="shared" si="62"/>
        <v>2499</v>
      </c>
      <c r="B540" s="65">
        <v>534</v>
      </c>
      <c r="C540" s="65">
        <f t="shared" si="56"/>
        <v>0.217</v>
      </c>
      <c r="D540" s="65">
        <f t="shared" si="57"/>
        <v>1.1802809599565704E-2</v>
      </c>
      <c r="E540" s="65">
        <f t="shared" si="58"/>
        <v>9.9962623078692774E-14</v>
      </c>
      <c r="F540" s="65">
        <f t="shared" si="59"/>
        <v>5.335078604777477E-197</v>
      </c>
      <c r="G540" s="65">
        <f t="shared" si="60"/>
        <v>0.22880280959966567</v>
      </c>
      <c r="H540" s="65">
        <f t="shared" si="61"/>
        <v>162.44999481576264</v>
      </c>
    </row>
    <row r="541" spans="1:8" x14ac:dyDescent="0.3">
      <c r="A541" s="65">
        <f t="shared" si="62"/>
        <v>2500</v>
      </c>
      <c r="B541" s="65">
        <v>535</v>
      </c>
      <c r="C541" s="65">
        <f t="shared" si="56"/>
        <v>0.217</v>
      </c>
      <c r="D541" s="65">
        <f t="shared" si="57"/>
        <v>1.1734742836052654E-2</v>
      </c>
      <c r="E541" s="65">
        <f t="shared" si="58"/>
        <v>9.4705444959753012E-14</v>
      </c>
      <c r="F541" s="65">
        <f t="shared" si="59"/>
        <v>2.2959192271640658E-197</v>
      </c>
      <c r="G541" s="65">
        <f t="shared" si="60"/>
        <v>0.22873474283614736</v>
      </c>
      <c r="H541" s="65">
        <f t="shared" si="61"/>
        <v>162.40166741366463</v>
      </c>
    </row>
    <row r="542" spans="1:8" x14ac:dyDescent="0.3">
      <c r="A542" s="65">
        <f t="shared" si="62"/>
        <v>2501</v>
      </c>
      <c r="B542" s="65">
        <v>536</v>
      </c>
      <c r="C542" s="65">
        <f t="shared" si="56"/>
        <v>0.217</v>
      </c>
      <c r="D542" s="65">
        <f t="shared" si="57"/>
        <v>1.1667068613337295E-2</v>
      </c>
      <c r="E542" s="65">
        <f t="shared" si="58"/>
        <v>8.9724749399224422E-14</v>
      </c>
      <c r="F542" s="65">
        <f t="shared" si="59"/>
        <v>9.8803513277973547E-198</v>
      </c>
      <c r="G542" s="65">
        <f t="shared" si="60"/>
        <v>0.22866706861342703</v>
      </c>
      <c r="H542" s="65">
        <f t="shared" si="61"/>
        <v>162.3536187155332</v>
      </c>
    </row>
    <row r="543" spans="1:8" x14ac:dyDescent="0.3">
      <c r="A543" s="65">
        <f t="shared" si="62"/>
        <v>2502</v>
      </c>
      <c r="B543" s="65">
        <v>537</v>
      </c>
      <c r="C543" s="65">
        <f t="shared" si="56"/>
        <v>0.217</v>
      </c>
      <c r="D543" s="65">
        <f t="shared" si="57"/>
        <v>1.1599784667638146E-2</v>
      </c>
      <c r="E543" s="65">
        <f t="shared" si="58"/>
        <v>8.5005995781708528E-14</v>
      </c>
      <c r="F543" s="65">
        <f t="shared" si="59"/>
        <v>4.2519502082525364E-198</v>
      </c>
      <c r="G543" s="65">
        <f t="shared" si="60"/>
        <v>0.22859978466772315</v>
      </c>
      <c r="H543" s="65">
        <f t="shared" si="61"/>
        <v>162.30584711408343</v>
      </c>
    </row>
    <row r="544" spans="1:8" x14ac:dyDescent="0.3">
      <c r="A544" s="65">
        <f t="shared" si="62"/>
        <v>2503</v>
      </c>
      <c r="B544" s="65">
        <v>538</v>
      </c>
      <c r="C544" s="65">
        <f t="shared" si="56"/>
        <v>0.217</v>
      </c>
      <c r="D544" s="65">
        <f t="shared" si="57"/>
        <v>1.1532888748228968E-2</v>
      </c>
      <c r="E544" s="65">
        <f t="shared" si="58"/>
        <v>8.0535408203684665E-14</v>
      </c>
      <c r="F544" s="65">
        <f t="shared" si="59"/>
        <v>1.8298013879925628E-198</v>
      </c>
      <c r="G544" s="65">
        <f t="shared" si="60"/>
        <v>0.22853288874830952</v>
      </c>
      <c r="H544" s="65">
        <f t="shared" si="61"/>
        <v>162.25835101129977</v>
      </c>
    </row>
    <row r="545" spans="1:8" x14ac:dyDescent="0.3">
      <c r="A545" s="65">
        <f t="shared" si="62"/>
        <v>2504</v>
      </c>
      <c r="B545" s="65">
        <v>539</v>
      </c>
      <c r="C545" s="65">
        <f t="shared" si="56"/>
        <v>0.217</v>
      </c>
      <c r="D545" s="65">
        <f t="shared" si="57"/>
        <v>1.1466378617363448E-2</v>
      </c>
      <c r="E545" s="65">
        <f t="shared" si="58"/>
        <v>7.6299935256211161E-14</v>
      </c>
      <c r="F545" s="65">
        <f t="shared" si="59"/>
        <v>7.874441034142632E-199</v>
      </c>
      <c r="G545" s="65">
        <f t="shared" si="60"/>
        <v>0.22846637861743974</v>
      </c>
      <c r="H545" s="65">
        <f t="shared" si="61"/>
        <v>162.21112881838221</v>
      </c>
    </row>
    <row r="546" spans="1:8" x14ac:dyDescent="0.3">
      <c r="A546" s="65">
        <f t="shared" si="62"/>
        <v>2505</v>
      </c>
      <c r="B546" s="65">
        <v>540</v>
      </c>
      <c r="C546" s="65">
        <f t="shared" si="56"/>
        <v>0.217</v>
      </c>
      <c r="D546" s="65">
        <f t="shared" si="57"/>
        <v>1.140025205020033E-2</v>
      </c>
      <c r="E546" s="65">
        <f t="shared" si="58"/>
        <v>7.2287211922714032E-14</v>
      </c>
      <c r="F546" s="65">
        <f t="shared" si="59"/>
        <v>3.3887186886559147E-199</v>
      </c>
      <c r="G546" s="65">
        <f t="shared" si="60"/>
        <v>0.22840025205027259</v>
      </c>
      <c r="H546" s="65">
        <f t="shared" si="61"/>
        <v>162.16417895569353</v>
      </c>
    </row>
    <row r="547" spans="1:8" x14ac:dyDescent="0.3">
      <c r="A547" s="65">
        <f t="shared" si="62"/>
        <v>2506</v>
      </c>
      <c r="B547" s="65">
        <v>541</v>
      </c>
      <c r="C547" s="65">
        <f t="shared" si="56"/>
        <v>0.217</v>
      </c>
      <c r="D547" s="65">
        <f t="shared" si="57"/>
        <v>1.1334506834729037E-2</v>
      </c>
      <c r="E547" s="65">
        <f t="shared" si="58"/>
        <v>6.8485523480624133E-14</v>
      </c>
      <c r="F547" s="65">
        <f t="shared" si="59"/>
        <v>1.4583148570236045E-199</v>
      </c>
      <c r="G547" s="65">
        <f t="shared" si="60"/>
        <v>0.2283345068347975</v>
      </c>
      <c r="H547" s="65">
        <f t="shared" si="61"/>
        <v>162.11749985270623</v>
      </c>
    </row>
    <row r="548" spans="1:8" x14ac:dyDescent="0.3">
      <c r="A548" s="65">
        <f t="shared" si="62"/>
        <v>2507</v>
      </c>
      <c r="B548" s="65">
        <v>542</v>
      </c>
      <c r="C548" s="65">
        <f t="shared" si="56"/>
        <v>0.217</v>
      </c>
      <c r="D548" s="65">
        <f t="shared" si="57"/>
        <v>1.1269140771695626E-2</v>
      </c>
      <c r="E548" s="65">
        <f t="shared" si="58"/>
        <v>6.4883771301481717E-14</v>
      </c>
      <c r="F548" s="65">
        <f t="shared" si="59"/>
        <v>6.27577092585154E-200</v>
      </c>
      <c r="G548" s="65">
        <f t="shared" si="60"/>
        <v>0.22826914077176053</v>
      </c>
      <c r="H548" s="65">
        <f t="shared" si="61"/>
        <v>162.07108994794999</v>
      </c>
    </row>
    <row r="549" spans="1:8" x14ac:dyDescent="0.3">
      <c r="A549" s="65">
        <f t="shared" si="62"/>
        <v>2508</v>
      </c>
      <c r="B549" s="65">
        <v>543</v>
      </c>
      <c r="C549" s="65">
        <f t="shared" si="56"/>
        <v>0.217</v>
      </c>
      <c r="D549" s="65">
        <f t="shared" si="57"/>
        <v>1.1204151674529268E-2</v>
      </c>
      <c r="E549" s="65">
        <f t="shared" si="58"/>
        <v>6.1471440449660064E-14</v>
      </c>
      <c r="F549" s="65">
        <f t="shared" si="59"/>
        <v>2.7007405516081908E-200</v>
      </c>
      <c r="G549" s="65">
        <f t="shared" si="60"/>
        <v>0.22820415167459074</v>
      </c>
      <c r="H549" s="65">
        <f t="shared" si="61"/>
        <v>162.02494768895943</v>
      </c>
    </row>
    <row r="550" spans="1:8" x14ac:dyDescent="0.3">
      <c r="A550" s="65">
        <f t="shared" si="62"/>
        <v>2509</v>
      </c>
      <c r="B550" s="65">
        <v>544</v>
      </c>
      <c r="C550" s="65">
        <f t="shared" si="56"/>
        <v>0.217</v>
      </c>
      <c r="D550" s="65">
        <f t="shared" si="57"/>
        <v>1.1139537369269054E-2</v>
      </c>
      <c r="E550" s="65">
        <f t="shared" si="58"/>
        <v>5.8238568985120378E-14</v>
      </c>
      <c r="F550" s="65">
        <f t="shared" si="59"/>
        <v>1.1622475729723403E-200</v>
      </c>
      <c r="G550" s="65">
        <f t="shared" si="60"/>
        <v>0.22813953736932729</v>
      </c>
      <c r="H550" s="65">
        <f t="shared" si="61"/>
        <v>161.97907153222238</v>
      </c>
    </row>
    <row r="551" spans="1:8" x14ac:dyDescent="0.3">
      <c r="A551" s="65">
        <f t="shared" si="62"/>
        <v>2510</v>
      </c>
      <c r="B551" s="65">
        <v>545</v>
      </c>
      <c r="C551" s="65">
        <f t="shared" si="56"/>
        <v>0.217</v>
      </c>
      <c r="D551" s="65">
        <f t="shared" si="57"/>
        <v>1.1075295694491324E-2</v>
      </c>
      <c r="E551" s="65">
        <f t="shared" si="58"/>
        <v>5.5175718880577641E-14</v>
      </c>
      <c r="F551" s="65">
        <f t="shared" si="59"/>
        <v>5.0016630441441558E-201</v>
      </c>
      <c r="G551" s="65">
        <f t="shared" si="60"/>
        <v>0.22807529569454649</v>
      </c>
      <c r="H551" s="65">
        <f t="shared" si="61"/>
        <v>161.93345994312801</v>
      </c>
    </row>
    <row r="552" spans="1:8" x14ac:dyDescent="0.3">
      <c r="A552" s="65">
        <f t="shared" si="62"/>
        <v>2511</v>
      </c>
      <c r="B552" s="65">
        <v>546</v>
      </c>
      <c r="C552" s="65">
        <f t="shared" si="56"/>
        <v>0.217</v>
      </c>
      <c r="D552" s="65">
        <f t="shared" si="57"/>
        <v>1.1011424501237323E-2</v>
      </c>
      <c r="E552" s="65">
        <f t="shared" si="58"/>
        <v>5.2273948468176625E-14</v>
      </c>
      <c r="F552" s="65">
        <f t="shared" si="59"/>
        <v>2.1524358311353286E-201</v>
      </c>
      <c r="G552" s="65">
        <f t="shared" si="60"/>
        <v>0.22801142450128958</v>
      </c>
      <c r="H552" s="65">
        <f t="shared" si="61"/>
        <v>161.88811139591562</v>
      </c>
    </row>
    <row r="553" spans="1:8" x14ac:dyDescent="0.3">
      <c r="A553" s="65">
        <f t="shared" si="62"/>
        <v>2512</v>
      </c>
      <c r="B553" s="65">
        <v>547</v>
      </c>
      <c r="C553" s="65">
        <f t="shared" si="56"/>
        <v>0.217</v>
      </c>
      <c r="D553" s="65">
        <f t="shared" si="57"/>
        <v>1.094792165294135E-2</v>
      </c>
      <c r="E553" s="65">
        <f t="shared" si="58"/>
        <v>4.9524786335234756E-14</v>
      </c>
      <c r="F553" s="65">
        <f t="shared" si="59"/>
        <v>9.2628790989417608E-202</v>
      </c>
      <c r="G553" s="65">
        <f t="shared" si="60"/>
        <v>0.22794792165299085</v>
      </c>
      <c r="H553" s="65">
        <f t="shared" si="61"/>
        <v>161.84302437362351</v>
      </c>
    </row>
    <row r="554" spans="1:8" x14ac:dyDescent="0.3">
      <c r="A554" s="65">
        <f t="shared" si="62"/>
        <v>2513</v>
      </c>
      <c r="B554" s="65">
        <v>548</v>
      </c>
      <c r="C554" s="65">
        <f t="shared" si="56"/>
        <v>0.217</v>
      </c>
      <c r="D554" s="65">
        <f t="shared" si="57"/>
        <v>1.0884785025359256E-2</v>
      </c>
      <c r="E554" s="65">
        <f t="shared" si="58"/>
        <v>4.6920206592846582E-14</v>
      </c>
      <c r="F554" s="65">
        <f t="shared" si="59"/>
        <v>3.986224720871715E-202</v>
      </c>
      <c r="G554" s="65">
        <f t="shared" si="60"/>
        <v>0.22788478502540616</v>
      </c>
      <c r="H554" s="65">
        <f t="shared" si="61"/>
        <v>161.79819736803836</v>
      </c>
    </row>
    <row r="555" spans="1:8" x14ac:dyDescent="0.3">
      <c r="A555" s="65">
        <f t="shared" si="62"/>
        <v>2514</v>
      </c>
      <c r="B555" s="65">
        <v>549</v>
      </c>
      <c r="C555" s="65">
        <f t="shared" si="56"/>
        <v>0.217</v>
      </c>
      <c r="D555" s="65">
        <f t="shared" si="57"/>
        <v>1.0822012506497414E-2</v>
      </c>
      <c r="E555" s="65">
        <f t="shared" si="58"/>
        <v>4.4452605445146964E-14</v>
      </c>
      <c r="F555" s="65">
        <f t="shared" si="59"/>
        <v>1.7154480108785218E-202</v>
      </c>
      <c r="G555" s="65">
        <f t="shared" si="60"/>
        <v>0.22782201250654188</v>
      </c>
      <c r="H555" s="65">
        <f t="shared" si="61"/>
        <v>161.75362887964474</v>
      </c>
    </row>
    <row r="556" spans="1:8" x14ac:dyDescent="0.3">
      <c r="A556" s="65">
        <f t="shared" si="62"/>
        <v>2515</v>
      </c>
      <c r="B556" s="65">
        <v>550</v>
      </c>
      <c r="C556" s="65">
        <f t="shared" si="56"/>
        <v>0.217</v>
      </c>
      <c r="D556" s="65">
        <f t="shared" si="57"/>
        <v>1.0759601996542044E-2</v>
      </c>
      <c r="E556" s="65">
        <f t="shared" si="58"/>
        <v>4.2114778990831935E-14</v>
      </c>
      <c r="F556" s="65">
        <f t="shared" si="59"/>
        <v>7.3823281026252538E-203</v>
      </c>
      <c r="G556" s="65">
        <f t="shared" si="60"/>
        <v>0.22775960199658415</v>
      </c>
      <c r="H556" s="65">
        <f t="shared" si="61"/>
        <v>161.70931741757474</v>
      </c>
    </row>
    <row r="557" spans="1:8" x14ac:dyDescent="0.3">
      <c r="A557" s="65">
        <f t="shared" si="62"/>
        <v>2516</v>
      </c>
      <c r="B557" s="65">
        <v>551</v>
      </c>
      <c r="C557" s="65">
        <f t="shared" si="56"/>
        <v>0.217</v>
      </c>
      <c r="D557" s="65">
        <f t="shared" si="57"/>
        <v>1.0697551407789004E-2</v>
      </c>
      <c r="E557" s="65">
        <f t="shared" si="58"/>
        <v>3.9899902192128106E-14</v>
      </c>
      <c r="F557" s="65">
        <f t="shared" si="59"/>
        <v>3.1769408264901925E-203</v>
      </c>
      <c r="G557" s="65">
        <f t="shared" si="60"/>
        <v>0.22769755140782891</v>
      </c>
      <c r="H557" s="65">
        <f t="shared" si="61"/>
        <v>161.66526149955851</v>
      </c>
    </row>
    <row r="558" spans="1:8" x14ac:dyDescent="0.3">
      <c r="A558" s="65">
        <f t="shared" si="62"/>
        <v>2517</v>
      </c>
      <c r="B558" s="65">
        <v>552</v>
      </c>
      <c r="C558" s="65">
        <f t="shared" si="56"/>
        <v>0.217</v>
      </c>
      <c r="D558" s="65">
        <f t="shared" si="57"/>
        <v>1.0635858664573906E-2</v>
      </c>
      <c r="E558" s="65">
        <f t="shared" si="58"/>
        <v>3.7801508949814279E-14</v>
      </c>
      <c r="F558" s="65">
        <f t="shared" si="59"/>
        <v>1.3671775183536512E-203</v>
      </c>
      <c r="G558" s="65">
        <f t="shared" si="60"/>
        <v>0.2276358586646117</v>
      </c>
      <c r="H558" s="65">
        <f t="shared" si="61"/>
        <v>161.62145965187432</v>
      </c>
    </row>
    <row r="559" spans="1:8" x14ac:dyDescent="0.3">
      <c r="A559" s="65">
        <f t="shared" si="62"/>
        <v>2518</v>
      </c>
      <c r="B559" s="65">
        <v>553</v>
      </c>
      <c r="C559" s="65">
        <f t="shared" si="56"/>
        <v>0.217</v>
      </c>
      <c r="D559" s="65">
        <f t="shared" si="57"/>
        <v>1.0574521703202748E-2</v>
      </c>
      <c r="E559" s="65">
        <f t="shared" si="58"/>
        <v>3.5813473226127572E-14</v>
      </c>
      <c r="F559" s="65">
        <f t="shared" si="59"/>
        <v>5.8835668297815499E-204</v>
      </c>
      <c r="G559" s="65">
        <f t="shared" si="60"/>
        <v>0.22757452170323855</v>
      </c>
      <c r="H559" s="65">
        <f t="shared" si="61"/>
        <v>161.57791040929936</v>
      </c>
    </row>
    <row r="560" spans="1:8" x14ac:dyDescent="0.3">
      <c r="A560" s="65">
        <f t="shared" si="62"/>
        <v>2519</v>
      </c>
      <c r="B560" s="65">
        <v>554</v>
      </c>
      <c r="C560" s="65">
        <f t="shared" si="56"/>
        <v>0.217</v>
      </c>
      <c r="D560" s="65">
        <f t="shared" si="57"/>
        <v>1.0513538471882808E-2</v>
      </c>
      <c r="E560" s="65">
        <f t="shared" si="58"/>
        <v>3.3929991160441714E-14</v>
      </c>
      <c r="F560" s="65">
        <f t="shared" si="59"/>
        <v>2.531957860321649E-204</v>
      </c>
      <c r="G560" s="65">
        <f t="shared" si="60"/>
        <v>0.22751353847191672</v>
      </c>
      <c r="H560" s="65">
        <f t="shared" si="61"/>
        <v>161.53461231506085</v>
      </c>
    </row>
    <row r="561" spans="1:8" x14ac:dyDescent="0.3">
      <c r="A561" s="65">
        <f t="shared" si="62"/>
        <v>2520</v>
      </c>
      <c r="B561" s="65">
        <v>555</v>
      </c>
      <c r="C561" s="65">
        <f t="shared" si="56"/>
        <v>0.217</v>
      </c>
      <c r="D561" s="65">
        <f t="shared" si="57"/>
        <v>1.0452906930654076E-2</v>
      </c>
      <c r="E561" s="65">
        <f t="shared" si="58"/>
        <v>3.2145564125508254E-14</v>
      </c>
      <c r="F561" s="65">
        <f t="shared" si="59"/>
        <v>1.0896129494092911E-204</v>
      </c>
      <c r="G561" s="65">
        <f t="shared" si="60"/>
        <v>0.22745290693068621</v>
      </c>
      <c r="H561" s="65">
        <f t="shared" si="61"/>
        <v>161.4915639207872</v>
      </c>
    </row>
    <row r="562" spans="1:8" x14ac:dyDescent="0.3">
      <c r="A562" s="65">
        <f t="shared" si="62"/>
        <v>2521</v>
      </c>
      <c r="B562" s="65">
        <v>556</v>
      </c>
      <c r="C562" s="65">
        <f t="shared" si="56"/>
        <v>0.217</v>
      </c>
      <c r="D562" s="65">
        <f t="shared" si="57"/>
        <v>1.0392625051320962E-2</v>
      </c>
      <c r="E562" s="65">
        <f t="shared" si="58"/>
        <v>3.0454982674793806E-14</v>
      </c>
      <c r="F562" s="65">
        <f t="shared" si="59"/>
        <v>4.6890842779252371E-205</v>
      </c>
      <c r="G562" s="65">
        <f t="shared" si="60"/>
        <v>0.22739262505135141</v>
      </c>
      <c r="H562" s="65">
        <f t="shared" si="61"/>
        <v>161.44876378645949</v>
      </c>
    </row>
    <row r="563" spans="1:8" x14ac:dyDescent="0.3">
      <c r="A563" s="65">
        <f t="shared" si="62"/>
        <v>2522</v>
      </c>
      <c r="B563" s="65">
        <v>557</v>
      </c>
      <c r="C563" s="65">
        <f t="shared" si="56"/>
        <v>0.217</v>
      </c>
      <c r="D563" s="65">
        <f t="shared" si="57"/>
        <v>1.0332690817384488E-2</v>
      </c>
      <c r="E563" s="65">
        <f t="shared" si="58"/>
        <v>2.8853311334051015E-14</v>
      </c>
      <c r="F563" s="65">
        <f t="shared" si="59"/>
        <v>2.0179194251872353E-205</v>
      </c>
      <c r="G563" s="65">
        <f t="shared" si="60"/>
        <v>0.22733269081741336</v>
      </c>
      <c r="H563" s="65">
        <f t="shared" si="61"/>
        <v>161.40621048036348</v>
      </c>
    </row>
    <row r="564" spans="1:8" x14ac:dyDescent="0.3">
      <c r="A564" s="65">
        <f t="shared" si="62"/>
        <v>2523</v>
      </c>
      <c r="B564" s="65">
        <v>558</v>
      </c>
      <c r="C564" s="65">
        <f t="shared" si="56"/>
        <v>0.217</v>
      </c>
      <c r="D564" s="65">
        <f t="shared" si="57"/>
        <v>1.027310222397481E-2</v>
      </c>
      <c r="E564" s="65">
        <f t="shared" si="58"/>
        <v>2.7335874192721513E-14</v>
      </c>
      <c r="F564" s="65">
        <f t="shared" si="59"/>
        <v>8.6839957765696969E-206</v>
      </c>
      <c r="G564" s="65">
        <f t="shared" si="60"/>
        <v>0.22727310222400215</v>
      </c>
      <c r="H564" s="65">
        <f t="shared" si="61"/>
        <v>161.36390257904154</v>
      </c>
    </row>
    <row r="565" spans="1:8" x14ac:dyDescent="0.3">
      <c r="A565" s="65">
        <f t="shared" si="62"/>
        <v>2524</v>
      </c>
      <c r="B565" s="65">
        <v>559</v>
      </c>
      <c r="C565" s="65">
        <f t="shared" si="56"/>
        <v>0.217</v>
      </c>
      <c r="D565" s="65">
        <f t="shared" si="57"/>
        <v>1.0213857277784172E-2</v>
      </c>
      <c r="E565" s="65">
        <f t="shared" si="58"/>
        <v>2.589824125310842E-14</v>
      </c>
      <c r="F565" s="65">
        <f t="shared" si="59"/>
        <v>3.7371057390202224E-206</v>
      </c>
      <c r="G565" s="65">
        <f t="shared" si="60"/>
        <v>0.22721385727781007</v>
      </c>
      <c r="H565" s="65">
        <f t="shared" si="61"/>
        <v>161.32183866724515</v>
      </c>
    </row>
    <row r="566" spans="1:8" x14ac:dyDescent="0.3">
      <c r="A566" s="65">
        <f t="shared" si="62"/>
        <v>2525</v>
      </c>
      <c r="B566" s="65">
        <v>560</v>
      </c>
      <c r="C566" s="65">
        <f t="shared" si="56"/>
        <v>0.217</v>
      </c>
      <c r="D566" s="65">
        <f t="shared" si="57"/>
        <v>1.0154953997000201E-2</v>
      </c>
      <c r="E566" s="65">
        <f t="shared" si="58"/>
        <v>2.4536215497464896E-14</v>
      </c>
      <c r="F566" s="65">
        <f t="shared" si="59"/>
        <v>1.6082411442782432E-206</v>
      </c>
      <c r="G566" s="65">
        <f t="shared" si="60"/>
        <v>0.22715495399702473</v>
      </c>
      <c r="H566" s="65">
        <f t="shared" si="61"/>
        <v>161.28001733788756</v>
      </c>
    </row>
    <row r="567" spans="1:8" x14ac:dyDescent="0.3">
      <c r="A567" s="65">
        <f t="shared" si="62"/>
        <v>2526</v>
      </c>
      <c r="B567" s="65">
        <v>561</v>
      </c>
      <c r="C567" s="65">
        <f t="shared" si="56"/>
        <v>0.217</v>
      </c>
      <c r="D567" s="65">
        <f t="shared" si="57"/>
        <v>1.0096390411239645E-2</v>
      </c>
      <c r="E567" s="65">
        <f t="shared" si="58"/>
        <v>2.3245820635244056E-14</v>
      </c>
      <c r="F567" s="65">
        <f t="shared" si="59"/>
        <v>6.9209697524574043E-207</v>
      </c>
      <c r="G567" s="65">
        <f t="shared" si="60"/>
        <v>0.22709639041126289</v>
      </c>
      <c r="H567" s="65">
        <f t="shared" si="61"/>
        <v>161.23843719199667</v>
      </c>
    </row>
    <row r="568" spans="1:8" x14ac:dyDescent="0.3">
      <c r="A568" s="65">
        <f t="shared" si="62"/>
        <v>2527</v>
      </c>
      <c r="B568" s="65">
        <v>562</v>
      </c>
      <c r="C568" s="65">
        <f t="shared" si="56"/>
        <v>0.217</v>
      </c>
      <c r="D568" s="65">
        <f t="shared" si="57"/>
        <v>1.0038164561482436E-2</v>
      </c>
      <c r="E568" s="65">
        <f t="shared" si="58"/>
        <v>2.2023289494737671E-14</v>
      </c>
      <c r="F568" s="65">
        <f t="shared" si="59"/>
        <v>2.9783980148032979E-207</v>
      </c>
      <c r="G568" s="65">
        <f t="shared" si="60"/>
        <v>0.22703816456150444</v>
      </c>
      <c r="H568" s="65">
        <f t="shared" si="61"/>
        <v>161.19709683866816</v>
      </c>
    </row>
    <row r="569" spans="1:8" x14ac:dyDescent="0.3">
      <c r="A569" s="65">
        <f t="shared" si="62"/>
        <v>2528</v>
      </c>
      <c r="B569" s="65">
        <v>563</v>
      </c>
      <c r="C569" s="65">
        <f t="shared" si="56"/>
        <v>0.217</v>
      </c>
      <c r="D569" s="65">
        <f t="shared" si="57"/>
        <v>9.9802745000061744E-3</v>
      </c>
      <c r="E569" s="65">
        <f t="shared" si="58"/>
        <v>2.0865053025215867E-14</v>
      </c>
      <c r="F569" s="65">
        <f t="shared" si="59"/>
        <v>1.2817358046441361E-207</v>
      </c>
      <c r="G569" s="65">
        <f t="shared" si="60"/>
        <v>0.22698027450002706</v>
      </c>
      <c r="H569" s="65">
        <f t="shared" si="61"/>
        <v>161.15599489501921</v>
      </c>
    </row>
    <row r="570" spans="1:8" x14ac:dyDescent="0.3">
      <c r="A570" s="65">
        <f t="shared" si="62"/>
        <v>2529</v>
      </c>
      <c r="B570" s="65">
        <v>564</v>
      </c>
      <c r="C570" s="65">
        <f t="shared" si="56"/>
        <v>0.217</v>
      </c>
      <c r="D570" s="65">
        <f t="shared" si="57"/>
        <v>9.9227182903209622E-3</v>
      </c>
      <c r="E570" s="65">
        <f t="shared" si="58"/>
        <v>1.9767729877459615E-14</v>
      </c>
      <c r="F570" s="65">
        <f t="shared" si="59"/>
        <v>5.5158735157001828E-208</v>
      </c>
      <c r="G570" s="65">
        <f t="shared" si="60"/>
        <v>0.22692271829034072</v>
      </c>
      <c r="H570" s="65">
        <f t="shared" si="61"/>
        <v>161.11512998614191</v>
      </c>
    </row>
    <row r="571" spans="1:8" x14ac:dyDescent="0.3">
      <c r="A571" s="65">
        <f t="shared" si="62"/>
        <v>2530</v>
      </c>
      <c r="B571" s="65">
        <v>565</v>
      </c>
      <c r="C571" s="65">
        <f t="shared" si="56"/>
        <v>0.217</v>
      </c>
      <c r="D571" s="65">
        <f t="shared" si="57"/>
        <v>9.8654940071046388E-3</v>
      </c>
      <c r="E571" s="65">
        <f t="shared" si="58"/>
        <v>1.8728116532268754E-14</v>
      </c>
      <c r="F571" s="65">
        <f t="shared" si="59"/>
        <v>2.3737232377347571E-208</v>
      </c>
      <c r="G571" s="65">
        <f t="shared" si="60"/>
        <v>0.22686549400712339</v>
      </c>
      <c r="H571" s="65">
        <f t="shared" si="61"/>
        <v>161.07450074505761</v>
      </c>
    </row>
    <row r="572" spans="1:8" x14ac:dyDescent="0.3">
      <c r="A572" s="65">
        <f t="shared" si="62"/>
        <v>2531</v>
      </c>
      <c r="B572" s="65">
        <v>566</v>
      </c>
      <c r="C572" s="65">
        <f t="shared" si="56"/>
        <v>0.217</v>
      </c>
      <c r="D572" s="65">
        <f t="shared" si="57"/>
        <v>9.8085997361383719E-3</v>
      </c>
      <c r="E572" s="65">
        <f t="shared" si="58"/>
        <v>1.7743177948125256E-14</v>
      </c>
      <c r="F572" s="65">
        <f t="shared" si="59"/>
        <v>1.0215176242391423E-208</v>
      </c>
      <c r="G572" s="65">
        <f t="shared" si="60"/>
        <v>0.22680859973615611</v>
      </c>
      <c r="H572" s="65">
        <f t="shared" si="61"/>
        <v>161.03410581267084</v>
      </c>
    </row>
    <row r="573" spans="1:8" x14ac:dyDescent="0.3">
      <c r="A573" s="65">
        <f t="shared" si="62"/>
        <v>2532</v>
      </c>
      <c r="B573" s="65">
        <v>567</v>
      </c>
      <c r="C573" s="65">
        <f t="shared" si="56"/>
        <v>0.217</v>
      </c>
      <c r="D573" s="65">
        <f t="shared" si="57"/>
        <v>9.7520335742426103E-3</v>
      </c>
      <c r="E573" s="65">
        <f t="shared" si="58"/>
        <v>1.6810038700709734E-14</v>
      </c>
      <c r="F573" s="65">
        <f t="shared" si="59"/>
        <v>4.3960401113442006E-209</v>
      </c>
      <c r="G573" s="65">
        <f t="shared" si="60"/>
        <v>0.22675203357425944</v>
      </c>
      <c r="H573" s="65">
        <f t="shared" si="61"/>
        <v>160.9939438377242</v>
      </c>
    </row>
    <row r="574" spans="1:8" x14ac:dyDescent="0.3">
      <c r="A574" s="65">
        <f t="shared" si="62"/>
        <v>2533</v>
      </c>
      <c r="B574" s="65">
        <v>568</v>
      </c>
      <c r="C574" s="65">
        <f t="shared" si="56"/>
        <v>0.217</v>
      </c>
      <c r="D574" s="65">
        <f t="shared" si="57"/>
        <v>9.6957936292134481E-3</v>
      </c>
      <c r="E574" s="65">
        <f t="shared" si="58"/>
        <v>1.5925974588403149E-14</v>
      </c>
      <c r="F574" s="65">
        <f t="shared" si="59"/>
        <v>1.8918096175718075E-209</v>
      </c>
      <c r="G574" s="65">
        <f t="shared" si="60"/>
        <v>0.22669579362922937</v>
      </c>
      <c r="H574" s="65">
        <f t="shared" si="61"/>
        <v>160.95401347675286</v>
      </c>
    </row>
    <row r="575" spans="1:8" x14ac:dyDescent="0.3">
      <c r="A575" s="65">
        <f t="shared" si="62"/>
        <v>2534</v>
      </c>
      <c r="B575" s="65">
        <v>569</v>
      </c>
      <c r="C575" s="65">
        <f t="shared" si="56"/>
        <v>0.217</v>
      </c>
      <c r="D575" s="65">
        <f t="shared" si="57"/>
        <v>9.6398780197592977E-3</v>
      </c>
      <c r="E575" s="65">
        <f t="shared" si="58"/>
        <v>1.5088404679267879E-14</v>
      </c>
      <c r="F575" s="65">
        <f t="shared" si="59"/>
        <v>8.1412897482480872E-210</v>
      </c>
      <c r="G575" s="65">
        <f t="shared" si="60"/>
        <v>0.22663987801977439</v>
      </c>
      <c r="H575" s="65">
        <f t="shared" si="61"/>
        <v>160.91431339403982</v>
      </c>
    </row>
    <row r="576" spans="1:8" x14ac:dyDescent="0.3">
      <c r="A576" s="65">
        <f t="shared" si="62"/>
        <v>2535</v>
      </c>
      <c r="B576" s="65">
        <v>570</v>
      </c>
      <c r="C576" s="65">
        <f t="shared" si="56"/>
        <v>0.217</v>
      </c>
      <c r="D576" s="65">
        <f t="shared" si="57"/>
        <v>9.5842848754379914E-3</v>
      </c>
      <c r="E576" s="65">
        <f t="shared" si="58"/>
        <v>1.429488377628886E-14</v>
      </c>
      <c r="F576" s="65">
        <f t="shared" si="59"/>
        <v>3.5035554396852414E-210</v>
      </c>
      <c r="G576" s="65">
        <f t="shared" si="60"/>
        <v>0.22658428487545229</v>
      </c>
      <c r="H576" s="65">
        <f t="shared" si="61"/>
        <v>160.87484226157113</v>
      </c>
    </row>
    <row r="577" spans="1:8" x14ac:dyDescent="0.3">
      <c r="A577" s="65">
        <f t="shared" si="62"/>
        <v>2536</v>
      </c>
      <c r="B577" s="65">
        <v>571</v>
      </c>
      <c r="C577" s="65">
        <f t="shared" si="56"/>
        <v>0.217</v>
      </c>
      <c r="D577" s="65">
        <f t="shared" si="57"/>
        <v>9.529012336594176E-3</v>
      </c>
      <c r="E577" s="65">
        <f t="shared" si="58"/>
        <v>1.3543095278878904E-14</v>
      </c>
      <c r="F577" s="65">
        <f t="shared" si="59"/>
        <v>1.507734167253962E-210</v>
      </c>
      <c r="G577" s="65">
        <f t="shared" si="60"/>
        <v>0.22652901233660772</v>
      </c>
      <c r="H577" s="65">
        <f t="shared" si="61"/>
        <v>160.83559875899147</v>
      </c>
    </row>
    <row r="578" spans="1:8" x14ac:dyDescent="0.3">
      <c r="A578" s="65">
        <f t="shared" si="62"/>
        <v>2537</v>
      </c>
      <c r="B578" s="65">
        <v>572</v>
      </c>
      <c r="C578" s="65">
        <f t="shared" si="56"/>
        <v>0.217</v>
      </c>
      <c r="D578" s="65">
        <f t="shared" si="57"/>
        <v>9.4740585542971469E-3</v>
      </c>
      <c r="E578" s="65">
        <f t="shared" si="58"/>
        <v>1.2830844419807409E-14</v>
      </c>
      <c r="F578" s="65">
        <f t="shared" si="59"/>
        <v>6.4884439770970397E-211</v>
      </c>
      <c r="G578" s="65">
        <f t="shared" si="60"/>
        <v>0.22647405855430996</v>
      </c>
      <c r="H578" s="65">
        <f t="shared" si="61"/>
        <v>160.79658157356008</v>
      </c>
    </row>
    <row r="579" spans="1:8" x14ac:dyDescent="0.3">
      <c r="A579" s="65">
        <f t="shared" si="62"/>
        <v>2538</v>
      </c>
      <c r="B579" s="65">
        <v>573</v>
      </c>
      <c r="C579" s="65">
        <f t="shared" si="56"/>
        <v>0.217</v>
      </c>
      <c r="D579" s="65">
        <f t="shared" si="57"/>
        <v>9.4194216902789511E-3</v>
      </c>
      <c r="E579" s="65">
        <f t="shared" si="58"/>
        <v>1.2156051857809204E-14</v>
      </c>
      <c r="F579" s="65">
        <f t="shared" si="59"/>
        <v>2.7922631295542672E-211</v>
      </c>
      <c r="G579" s="65">
        <f t="shared" si="60"/>
        <v>0.22641942169029111</v>
      </c>
      <c r="H579" s="65">
        <f t="shared" si="61"/>
        <v>160.7577894001067</v>
      </c>
    </row>
    <row r="580" spans="1:8" x14ac:dyDescent="0.3">
      <c r="A580" s="65">
        <f t="shared" si="62"/>
        <v>2539</v>
      </c>
      <c r="B580" s="65">
        <v>574</v>
      </c>
      <c r="C580" s="65">
        <f t="shared" si="56"/>
        <v>0.217</v>
      </c>
      <c r="D580" s="65">
        <f t="shared" si="57"/>
        <v>9.3650999168729439E-3</v>
      </c>
      <c r="E580" s="65">
        <f t="shared" si="58"/>
        <v>1.1516747607166809E-14</v>
      </c>
      <c r="F580" s="65">
        <f t="shared" si="59"/>
        <v>1.2016337680018755E-211</v>
      </c>
      <c r="G580" s="65">
        <f t="shared" si="60"/>
        <v>0.22636509991688447</v>
      </c>
      <c r="H580" s="65">
        <f t="shared" si="61"/>
        <v>160.71922094098798</v>
      </c>
    </row>
    <row r="581" spans="1:8" x14ac:dyDescent="0.3">
      <c r="A581" s="65">
        <f t="shared" si="62"/>
        <v>2540</v>
      </c>
      <c r="B581" s="65">
        <v>575</v>
      </c>
      <c r="C581" s="65">
        <f t="shared" si="56"/>
        <v>0.217</v>
      </c>
      <c r="D581" s="65">
        <f t="shared" si="57"/>
        <v>9.3110914169526066E-3</v>
      </c>
      <c r="E581" s="65">
        <f t="shared" si="58"/>
        <v>1.0911065286545004E-14</v>
      </c>
      <c r="F581" s="65">
        <f t="shared" si="59"/>
        <v>5.1711591830991971E-212</v>
      </c>
      <c r="G581" s="65">
        <f t="shared" si="60"/>
        <v>0.22631109141696351</v>
      </c>
      <c r="H581" s="65">
        <f t="shared" si="61"/>
        <v>160.6808749060441</v>
      </c>
    </row>
    <row r="582" spans="1:8" x14ac:dyDescent="0.3">
      <c r="A582" s="65">
        <f t="shared" si="62"/>
        <v>2541</v>
      </c>
      <c r="B582" s="65">
        <v>576</v>
      </c>
      <c r="C582" s="65">
        <f t="shared" si="56"/>
        <v>0.217</v>
      </c>
      <c r="D582" s="65">
        <f t="shared" si="57"/>
        <v>9.2573943838708105E-3</v>
      </c>
      <c r="E582" s="65">
        <f t="shared" si="58"/>
        <v>1.0337236670287187E-14</v>
      </c>
      <c r="F582" s="65">
        <f t="shared" si="59"/>
        <v>2.2253774826433589E-212</v>
      </c>
      <c r="G582" s="65">
        <f t="shared" si="60"/>
        <v>0.22625739438388112</v>
      </c>
      <c r="H582" s="65">
        <f t="shared" si="61"/>
        <v>160.64275001255561</v>
      </c>
    </row>
    <row r="583" spans="1:8" x14ac:dyDescent="0.3">
      <c r="A583" s="65">
        <f t="shared" si="62"/>
        <v>2542</v>
      </c>
      <c r="B583" s="65">
        <v>577</v>
      </c>
      <c r="C583" s="65">
        <f t="shared" ref="C583:C646" si="63">$C$3</f>
        <v>0.217</v>
      </c>
      <c r="D583" s="65">
        <f t="shared" ref="D583:D646" si="64">$D$3*EXP(-B583/$D$2)</f>
        <v>9.20400702139932E-3</v>
      </c>
      <c r="E583" s="65">
        <f t="shared" ref="E583:E646" si="65">$E$3*EXP(-$B583/$E$2)</f>
        <v>9.793586526267315E-15</v>
      </c>
      <c r="F583" s="65">
        <f t="shared" ref="F583:F646" si="66">$F$3*EXP(-$B583/$F$2)</f>
        <v>9.576779141592347E-213</v>
      </c>
      <c r="G583" s="65">
        <f t="shared" ref="G583:G646" si="67">SUM(C583:F583)</f>
        <v>0.22620400702140911</v>
      </c>
      <c r="H583" s="65">
        <f t="shared" ref="H583:H646" si="68">G583*$H$4</f>
        <v>160.60484498520046</v>
      </c>
    </row>
    <row r="584" spans="1:8" x14ac:dyDescent="0.3">
      <c r="A584" s="65">
        <f t="shared" ref="A584:A647" si="69">A583+1</f>
        <v>2543</v>
      </c>
      <c r="B584" s="65">
        <v>578</v>
      </c>
      <c r="C584" s="65">
        <f t="shared" si="63"/>
        <v>0.217</v>
      </c>
      <c r="D584" s="65">
        <f t="shared" si="64"/>
        <v>9.1509275436687781E-3</v>
      </c>
      <c r="E584" s="65">
        <f t="shared" si="65"/>
        <v>9.2785277252262028E-15</v>
      </c>
      <c r="F584" s="65">
        <f t="shared" si="66"/>
        <v>4.1213097302439344E-213</v>
      </c>
      <c r="G584" s="65">
        <f t="shared" si="67"/>
        <v>0.22615092754367805</v>
      </c>
      <c r="H584" s="65">
        <f t="shared" si="68"/>
        <v>160.56715855601141</v>
      </c>
    </row>
    <row r="585" spans="1:8" x14ac:dyDescent="0.3">
      <c r="A585" s="65">
        <f t="shared" si="69"/>
        <v>2544</v>
      </c>
      <c r="B585" s="65">
        <v>579</v>
      </c>
      <c r="C585" s="65">
        <f t="shared" si="63"/>
        <v>0.217</v>
      </c>
      <c r="D585" s="65">
        <f t="shared" si="64"/>
        <v>9.0981541751089003E-3</v>
      </c>
      <c r="E585" s="65">
        <f t="shared" si="65"/>
        <v>8.7905566073151376E-15</v>
      </c>
      <c r="F585" s="65">
        <f t="shared" si="66"/>
        <v>1.7735810382048902E-213</v>
      </c>
      <c r="G585" s="65">
        <f t="shared" si="67"/>
        <v>0.22609815417511769</v>
      </c>
      <c r="H585" s="65">
        <f t="shared" si="68"/>
        <v>160.52968946433356</v>
      </c>
    </row>
    <row r="586" spans="1:8" x14ac:dyDescent="0.3">
      <c r="A586" s="65">
        <f t="shared" si="69"/>
        <v>2545</v>
      </c>
      <c r="B586" s="65">
        <v>580</v>
      </c>
      <c r="C586" s="65">
        <f t="shared" si="63"/>
        <v>0.217</v>
      </c>
      <c r="D586" s="65">
        <f t="shared" si="64"/>
        <v>9.0456851503891277E-3</v>
      </c>
      <c r="E586" s="65">
        <f t="shared" si="65"/>
        <v>8.328248592319389E-15</v>
      </c>
      <c r="F586" s="65">
        <f t="shared" si="66"/>
        <v>7.6325001151844388E-214</v>
      </c>
      <c r="G586" s="65">
        <f t="shared" si="67"/>
        <v>0.22604568515039744</v>
      </c>
      <c r="H586" s="65">
        <f t="shared" si="68"/>
        <v>160.49243645678217</v>
      </c>
    </row>
    <row r="587" spans="1:8" x14ac:dyDescent="0.3">
      <c r="A587" s="65">
        <f t="shared" si="69"/>
        <v>2546</v>
      </c>
      <c r="B587" s="65">
        <v>581</v>
      </c>
      <c r="C587" s="65">
        <f t="shared" si="63"/>
        <v>0.217</v>
      </c>
      <c r="D587" s="65">
        <f t="shared" si="64"/>
        <v>8.9935187143595496E-3</v>
      </c>
      <c r="E587" s="65">
        <f t="shared" si="65"/>
        <v>7.8902540207467168E-15</v>
      </c>
      <c r="F587" s="65">
        <f t="shared" si="66"/>
        <v>3.2846008585687557E-214</v>
      </c>
      <c r="G587" s="65">
        <f t="shared" si="67"/>
        <v>0.22599351871436743</v>
      </c>
      <c r="H587" s="65">
        <f t="shared" si="68"/>
        <v>160.45539828720086</v>
      </c>
    </row>
    <row r="588" spans="1:8" x14ac:dyDescent="0.3">
      <c r="A588" s="65">
        <f t="shared" si="69"/>
        <v>2547</v>
      </c>
      <c r="B588" s="65">
        <v>582</v>
      </c>
      <c r="C588" s="65">
        <f t="shared" si="63"/>
        <v>0.217</v>
      </c>
      <c r="D588" s="65">
        <f t="shared" si="64"/>
        <v>8.9416531219922053E-3</v>
      </c>
      <c r="E588" s="65">
        <f t="shared" si="65"/>
        <v>7.4752942136386951E-15</v>
      </c>
      <c r="F588" s="65">
        <f t="shared" si="66"/>
        <v>1.4135083704286197E-214</v>
      </c>
      <c r="G588" s="65">
        <f t="shared" si="67"/>
        <v>0.22594165312199968</v>
      </c>
      <c r="H588" s="65">
        <f t="shared" si="68"/>
        <v>160.41857371661976</v>
      </c>
    </row>
    <row r="589" spans="1:8" x14ac:dyDescent="0.3">
      <c r="A589" s="65">
        <f t="shared" si="69"/>
        <v>2548</v>
      </c>
      <c r="B589" s="65">
        <v>583</v>
      </c>
      <c r="C589" s="65">
        <f t="shared" si="63"/>
        <v>0.217</v>
      </c>
      <c r="D589" s="65">
        <f t="shared" si="64"/>
        <v>8.8900866383226935E-3</v>
      </c>
      <c r="E589" s="65">
        <f t="shared" si="65"/>
        <v>7.0821577396024041E-15</v>
      </c>
      <c r="F589" s="65">
        <f t="shared" si="66"/>
        <v>6.0829488857361617E-215</v>
      </c>
      <c r="G589" s="65">
        <f t="shared" si="67"/>
        <v>0.22589008663832977</v>
      </c>
      <c r="H589" s="65">
        <f t="shared" si="68"/>
        <v>160.38196151321412</v>
      </c>
    </row>
    <row r="590" spans="1:8" x14ac:dyDescent="0.3">
      <c r="A590" s="65">
        <f t="shared" si="69"/>
        <v>2549</v>
      </c>
      <c r="B590" s="65">
        <v>584</v>
      </c>
      <c r="C590" s="65">
        <f t="shared" si="63"/>
        <v>0.217</v>
      </c>
      <c r="D590" s="65">
        <f t="shared" si="64"/>
        <v>8.8388175383921613E-3</v>
      </c>
      <c r="E590" s="65">
        <f t="shared" si="65"/>
        <v>6.7096968781641463E-15</v>
      </c>
      <c r="F590" s="65">
        <f t="shared" si="66"/>
        <v>2.6177607377914897E-215</v>
      </c>
      <c r="G590" s="65">
        <f t="shared" si="67"/>
        <v>0.22583881753839888</v>
      </c>
      <c r="H590" s="65">
        <f t="shared" si="68"/>
        <v>160.34556045226321</v>
      </c>
    </row>
    <row r="591" spans="1:8" x14ac:dyDescent="0.3">
      <c r="A591" s="65">
        <f t="shared" si="69"/>
        <v>2550</v>
      </c>
      <c r="B591" s="65">
        <v>585</v>
      </c>
      <c r="C591" s="65">
        <f t="shared" si="63"/>
        <v>0.217</v>
      </c>
      <c r="D591" s="65">
        <f t="shared" si="64"/>
        <v>8.7878441071895692E-3</v>
      </c>
      <c r="E591" s="65">
        <f t="shared" si="65"/>
        <v>6.3568242691207181E-15</v>
      </c>
      <c r="F591" s="65">
        <f t="shared" si="66"/>
        <v>1.1265377054854757E-215</v>
      </c>
      <c r="G591" s="65">
        <f t="shared" si="67"/>
        <v>0.22578784410719593</v>
      </c>
      <c r="H591" s="65">
        <f t="shared" si="68"/>
        <v>160.30936931610913</v>
      </c>
    </row>
    <row r="592" spans="1:8" x14ac:dyDescent="0.3">
      <c r="A592" s="65">
        <f t="shared" si="69"/>
        <v>2551</v>
      </c>
      <c r="B592" s="65">
        <v>586</v>
      </c>
      <c r="C592" s="65">
        <f t="shared" si="63"/>
        <v>0.217</v>
      </c>
      <c r="D592" s="65">
        <f t="shared" si="64"/>
        <v>8.737164639594364E-3</v>
      </c>
      <c r="E592" s="65">
        <f t="shared" si="65"/>
        <v>6.0225097381058741E-15</v>
      </c>
      <c r="F592" s="65">
        <f t="shared" si="66"/>
        <v>4.8479877612926367E-216</v>
      </c>
      <c r="G592" s="65">
        <f t="shared" si="67"/>
        <v>0.22573716463960039</v>
      </c>
      <c r="H592" s="65">
        <f t="shared" si="68"/>
        <v>160.27338689411627</v>
      </c>
    </row>
    <row r="593" spans="1:8" x14ac:dyDescent="0.3">
      <c r="A593" s="65">
        <f t="shared" si="69"/>
        <v>2552</v>
      </c>
      <c r="B593" s="65">
        <v>587</v>
      </c>
      <c r="C593" s="65">
        <f t="shared" si="63"/>
        <v>0.217</v>
      </c>
      <c r="D593" s="65">
        <f t="shared" si="64"/>
        <v>8.6867774403193935E-3</v>
      </c>
      <c r="E593" s="65">
        <f t="shared" si="65"/>
        <v>5.7057772891049575E-15</v>
      </c>
      <c r="F593" s="65">
        <f t="shared" si="66"/>
        <v>2.0863025906011166E-216</v>
      </c>
      <c r="G593" s="65">
        <f t="shared" si="67"/>
        <v>0.22568677744032511</v>
      </c>
      <c r="H593" s="65">
        <f t="shared" si="68"/>
        <v>160.23761198263082</v>
      </c>
    </row>
    <row r="594" spans="1:8" x14ac:dyDescent="0.3">
      <c r="A594" s="65">
        <f t="shared" si="69"/>
        <v>2553</v>
      </c>
      <c r="B594" s="65">
        <v>588</v>
      </c>
      <c r="C594" s="65">
        <f t="shared" si="63"/>
        <v>0.217</v>
      </c>
      <c r="D594" s="65">
        <f t="shared" si="64"/>
        <v>8.6366808238542408E-3</v>
      </c>
      <c r="E594" s="65">
        <f t="shared" si="65"/>
        <v>5.4057022551373871E-15</v>
      </c>
      <c r="F594" s="65">
        <f t="shared" si="66"/>
        <v>8.97827864645509E-217</v>
      </c>
      <c r="G594" s="65">
        <f t="shared" si="67"/>
        <v>0.22563668082385965</v>
      </c>
      <c r="H594" s="65">
        <f t="shared" si="68"/>
        <v>160.20204338494037</v>
      </c>
    </row>
    <row r="595" spans="1:8" x14ac:dyDescent="0.3">
      <c r="A595" s="65">
        <f t="shared" si="69"/>
        <v>2554</v>
      </c>
      <c r="B595" s="65">
        <v>589</v>
      </c>
      <c r="C595" s="65">
        <f t="shared" si="63"/>
        <v>0.217</v>
      </c>
      <c r="D595" s="65">
        <f t="shared" si="64"/>
        <v>8.5868731144088037E-3</v>
      </c>
      <c r="E595" s="65">
        <f t="shared" si="65"/>
        <v>5.1214085987890551E-15</v>
      </c>
      <c r="F595" s="65">
        <f t="shared" si="66"/>
        <v>3.8637486152076248E-217</v>
      </c>
      <c r="G595" s="65">
        <f t="shared" si="67"/>
        <v>0.22558687311441394</v>
      </c>
      <c r="H595" s="65">
        <f t="shared" si="68"/>
        <v>160.1666799112339</v>
      </c>
    </row>
    <row r="596" spans="1:8" x14ac:dyDescent="0.3">
      <c r="A596" s="65">
        <f t="shared" si="69"/>
        <v>2555</v>
      </c>
      <c r="B596" s="65">
        <v>590</v>
      </c>
      <c r="C596" s="65">
        <f t="shared" si="63"/>
        <v>0.217</v>
      </c>
      <c r="D596" s="65">
        <f t="shared" si="64"/>
        <v>8.5373526458572702E-3</v>
      </c>
      <c r="E596" s="65">
        <f t="shared" si="65"/>
        <v>4.8520663547134185E-15</v>
      </c>
      <c r="F596" s="65">
        <f t="shared" si="66"/>
        <v>1.6627411499880275E-217</v>
      </c>
      <c r="G596" s="65">
        <f t="shared" si="67"/>
        <v>0.22553735264586214</v>
      </c>
      <c r="H596" s="65">
        <f t="shared" si="68"/>
        <v>160.13152037856213</v>
      </c>
    </row>
    <row r="597" spans="1:8" x14ac:dyDescent="0.3">
      <c r="A597" s="65">
        <f t="shared" si="69"/>
        <v>2556</v>
      </c>
      <c r="B597" s="65">
        <v>591</v>
      </c>
      <c r="C597" s="65">
        <f t="shared" si="63"/>
        <v>0.217</v>
      </c>
      <c r="D597" s="65">
        <f t="shared" si="64"/>
        <v>8.4881177616823698E-3</v>
      </c>
      <c r="E597" s="65">
        <f t="shared" si="65"/>
        <v>4.5968892066351546E-15</v>
      </c>
      <c r="F597" s="65">
        <f t="shared" si="66"/>
        <v>7.1555072733808931E-218</v>
      </c>
      <c r="G597" s="65">
        <f t="shared" si="67"/>
        <v>0.22548811776168698</v>
      </c>
      <c r="H597" s="65">
        <f t="shared" si="68"/>
        <v>160.09656361079774</v>
      </c>
    </row>
    <row r="598" spans="1:8" x14ac:dyDescent="0.3">
      <c r="A598" s="65">
        <f t="shared" si="69"/>
        <v>2557</v>
      </c>
      <c r="B598" s="65">
        <v>592</v>
      </c>
      <c r="C598" s="65">
        <f t="shared" si="63"/>
        <v>0.217</v>
      </c>
      <c r="D598" s="65">
        <f t="shared" si="64"/>
        <v>8.4391668149199472E-3</v>
      </c>
      <c r="E598" s="65">
        <f t="shared" si="65"/>
        <v>4.355132191782831E-15</v>
      </c>
      <c r="F598" s="65">
        <f t="shared" si="66"/>
        <v>3.0793298367443135E-218</v>
      </c>
      <c r="G598" s="65">
        <f t="shared" si="67"/>
        <v>0.22543916681492429</v>
      </c>
      <c r="H598" s="65">
        <f t="shared" si="68"/>
        <v>160.06180843859624</v>
      </c>
    </row>
    <row r="599" spans="1:8" x14ac:dyDescent="0.3">
      <c r="A599" s="65">
        <f t="shared" si="69"/>
        <v>2558</v>
      </c>
      <c r="B599" s="65">
        <v>593</v>
      </c>
      <c r="C599" s="65">
        <f t="shared" si="63"/>
        <v>0.217</v>
      </c>
      <c r="D599" s="65">
        <f t="shared" si="64"/>
        <v>8.3904981681039003E-3</v>
      </c>
      <c r="E599" s="65">
        <f t="shared" si="65"/>
        <v>4.1260895260486044E-15</v>
      </c>
      <c r="F599" s="65">
        <f t="shared" si="66"/>
        <v>1.325171211653879E-218</v>
      </c>
      <c r="G599" s="65">
        <f t="shared" si="67"/>
        <v>0.22539049816810802</v>
      </c>
      <c r="H599" s="65">
        <f t="shared" si="68"/>
        <v>160.02725369935669</v>
      </c>
    </row>
    <row r="600" spans="1:8" x14ac:dyDescent="0.3">
      <c r="A600" s="65">
        <f t="shared" si="69"/>
        <v>2559</v>
      </c>
      <c r="B600" s="65">
        <v>594</v>
      </c>
      <c r="C600" s="65">
        <f t="shared" si="63"/>
        <v>0.217</v>
      </c>
      <c r="D600" s="65">
        <f t="shared" si="64"/>
        <v>8.342110193211379E-3</v>
      </c>
      <c r="E600" s="65">
        <f t="shared" si="65"/>
        <v>3.9090925435259007E-15</v>
      </c>
      <c r="F600" s="65">
        <f t="shared" si="66"/>
        <v>5.7027951966742265E-219</v>
      </c>
      <c r="G600" s="65">
        <f t="shared" si="67"/>
        <v>0.22534211019321529</v>
      </c>
      <c r="H600" s="65">
        <f t="shared" si="68"/>
        <v>159.99289823718286</v>
      </c>
    </row>
    <row r="601" spans="1:8" x14ac:dyDescent="0.3">
      <c r="A601" s="65">
        <f t="shared" si="69"/>
        <v>2560</v>
      </c>
      <c r="B601" s="65">
        <v>595</v>
      </c>
      <c r="C601" s="65">
        <f t="shared" si="63"/>
        <v>0.217</v>
      </c>
      <c r="D601" s="65">
        <f t="shared" si="64"/>
        <v>8.2940012716083405E-3</v>
      </c>
      <c r="E601" s="65">
        <f t="shared" si="65"/>
        <v>3.7035077444099783E-15</v>
      </c>
      <c r="F601" s="65">
        <f t="shared" si="66"/>
        <v>2.4541638672199735E-219</v>
      </c>
      <c r="G601" s="65">
        <f t="shared" si="67"/>
        <v>0.22529400127161203</v>
      </c>
      <c r="H601" s="65">
        <f t="shared" si="68"/>
        <v>159.95874090284454</v>
      </c>
    </row>
    <row r="602" spans="1:8" x14ac:dyDescent="0.3">
      <c r="A602" s="65">
        <f t="shared" si="69"/>
        <v>2561</v>
      </c>
      <c r="B602" s="65">
        <v>596</v>
      </c>
      <c r="C602" s="65">
        <f t="shared" si="63"/>
        <v>0.217</v>
      </c>
      <c r="D602" s="65">
        <f t="shared" si="64"/>
        <v>8.2461697939953948E-3</v>
      </c>
      <c r="E602" s="65">
        <f t="shared" si="65"/>
        <v>3.5087349455618761E-15</v>
      </c>
      <c r="F602" s="65">
        <f t="shared" si="66"/>
        <v>1.056134768907809E-219</v>
      </c>
      <c r="G602" s="65">
        <f t="shared" si="67"/>
        <v>0.22524616979399889</v>
      </c>
      <c r="H602" s="65">
        <f t="shared" si="68"/>
        <v>159.92478055373923</v>
      </c>
    </row>
    <row r="603" spans="1:8" x14ac:dyDescent="0.3">
      <c r="A603" s="65">
        <f t="shared" si="69"/>
        <v>2562</v>
      </c>
      <c r="B603" s="65">
        <v>597</v>
      </c>
      <c r="C603" s="65">
        <f t="shared" si="63"/>
        <v>0.217</v>
      </c>
      <c r="D603" s="65">
        <f t="shared" si="64"/>
        <v>8.1986141603539817E-3</v>
      </c>
      <c r="E603" s="65">
        <f t="shared" si="65"/>
        <v>3.3242055283371266E-15</v>
      </c>
      <c r="F603" s="65">
        <f t="shared" si="66"/>
        <v>4.545012926783655E-220</v>
      </c>
      <c r="G603" s="65">
        <f t="shared" si="67"/>
        <v>0.2251986141603573</v>
      </c>
      <c r="H603" s="65">
        <f t="shared" si="68"/>
        <v>159.89101605385369</v>
      </c>
    </row>
    <row r="604" spans="1:8" x14ac:dyDescent="0.3">
      <c r="A604" s="65">
        <f t="shared" si="69"/>
        <v>2563</v>
      </c>
      <c r="B604" s="65">
        <v>598</v>
      </c>
      <c r="C604" s="65">
        <f t="shared" si="63"/>
        <v>0.217</v>
      </c>
      <c r="D604" s="65">
        <f t="shared" si="64"/>
        <v>8.1513327798928351E-3</v>
      </c>
      <c r="E604" s="65">
        <f t="shared" si="65"/>
        <v>3.1493807785636635E-15</v>
      </c>
      <c r="F604" s="65">
        <f t="shared" si="66"/>
        <v>1.9559191793289529E-220</v>
      </c>
      <c r="G604" s="65">
        <f t="shared" si="67"/>
        <v>0.22515133277989596</v>
      </c>
      <c r="H604" s="65">
        <f t="shared" si="68"/>
        <v>159.85744627372614</v>
      </c>
    </row>
    <row r="605" spans="1:8" x14ac:dyDescent="0.3">
      <c r="A605" s="65">
        <f t="shared" si="69"/>
        <v>2564</v>
      </c>
      <c r="B605" s="65">
        <v>599</v>
      </c>
      <c r="C605" s="65">
        <f t="shared" si="63"/>
        <v>0.217</v>
      </c>
      <c r="D605" s="65">
        <f t="shared" si="64"/>
        <v>8.104324070994786E-3</v>
      </c>
      <c r="E605" s="65">
        <f t="shared" si="65"/>
        <v>2.9837503138224417E-15</v>
      </c>
      <c r="F605" s="65">
        <f t="shared" si="66"/>
        <v>8.4171814199307463E-221</v>
      </c>
      <c r="G605" s="65">
        <f t="shared" si="67"/>
        <v>0.22510432407099779</v>
      </c>
      <c r="H605" s="65">
        <f t="shared" si="68"/>
        <v>159.82407009040844</v>
      </c>
    </row>
    <row r="606" spans="1:8" x14ac:dyDescent="0.3">
      <c r="A606" s="65">
        <f t="shared" si="69"/>
        <v>2565</v>
      </c>
      <c r="B606" s="65">
        <v>600</v>
      </c>
      <c r="C606" s="65">
        <f t="shared" si="63"/>
        <v>0.217</v>
      </c>
      <c r="D606" s="65">
        <f t="shared" si="64"/>
        <v>8.0575864611638331E-3</v>
      </c>
      <c r="E606" s="65">
        <f t="shared" si="65"/>
        <v>2.8268305934399788E-15</v>
      </c>
      <c r="F606" s="65">
        <f t="shared" si="66"/>
        <v>3.6222837735216977E-221</v>
      </c>
      <c r="G606" s="65">
        <f t="shared" si="67"/>
        <v>0.22505758646116666</v>
      </c>
      <c r="H606" s="65">
        <f t="shared" si="68"/>
        <v>159.79088638742834</v>
      </c>
    </row>
    <row r="607" spans="1:8" x14ac:dyDescent="0.3">
      <c r="A607" s="65">
        <f t="shared" si="69"/>
        <v>2566</v>
      </c>
      <c r="B607" s="65">
        <v>601</v>
      </c>
      <c r="C607" s="65">
        <f t="shared" si="63"/>
        <v>0.217</v>
      </c>
      <c r="D607" s="65">
        <f t="shared" si="64"/>
        <v>8.0111183869725714E-3</v>
      </c>
      <c r="E607" s="65">
        <f t="shared" si="65"/>
        <v>2.6781635068421987E-15</v>
      </c>
      <c r="F607" s="65">
        <f t="shared" si="66"/>
        <v>1.5588281969127138E-221</v>
      </c>
      <c r="G607" s="65">
        <f t="shared" si="67"/>
        <v>0.22501111838697524</v>
      </c>
      <c r="H607" s="65">
        <f t="shared" si="68"/>
        <v>159.75789405475243</v>
      </c>
    </row>
    <row r="608" spans="1:8" x14ac:dyDescent="0.3">
      <c r="A608" s="65">
        <f t="shared" si="69"/>
        <v>2567</v>
      </c>
      <c r="B608" s="65">
        <v>602</v>
      </c>
      <c r="C608" s="65">
        <f t="shared" si="63"/>
        <v>0.217</v>
      </c>
      <c r="D608" s="65">
        <f t="shared" si="64"/>
        <v>7.9649182940098612E-3</v>
      </c>
      <c r="E608" s="65">
        <f t="shared" si="65"/>
        <v>2.5373150361489977E-15</v>
      </c>
      <c r="F608" s="65">
        <f t="shared" si="66"/>
        <v>6.7083240834211997E-222</v>
      </c>
      <c r="G608" s="65">
        <f t="shared" si="67"/>
        <v>0.22496491829401238</v>
      </c>
      <c r="H608" s="65">
        <f t="shared" si="68"/>
        <v>159.7250919887488</v>
      </c>
    </row>
    <row r="609" spans="1:8" x14ac:dyDescent="0.3">
      <c r="A609" s="65">
        <f t="shared" si="69"/>
        <v>2568</v>
      </c>
      <c r="B609" s="65">
        <v>603</v>
      </c>
      <c r="C609" s="65">
        <f t="shared" si="63"/>
        <v>0.217</v>
      </c>
      <c r="D609" s="65">
        <f t="shared" si="64"/>
        <v>7.9189846368288592E-3</v>
      </c>
      <c r="E609" s="65">
        <f t="shared" si="65"/>
        <v>2.4038739891048671E-15</v>
      </c>
      <c r="F609" s="65">
        <f t="shared" si="66"/>
        <v>2.8868872206273501E-222</v>
      </c>
      <c r="G609" s="65">
        <f t="shared" si="67"/>
        <v>0.22491898463683127</v>
      </c>
      <c r="H609" s="65">
        <f t="shared" si="68"/>
        <v>159.69247909215019</v>
      </c>
    </row>
    <row r="610" spans="1:8" x14ac:dyDescent="0.3">
      <c r="A610" s="65">
        <f t="shared" si="69"/>
        <v>2569</v>
      </c>
      <c r="B610" s="65">
        <v>604</v>
      </c>
      <c r="C610" s="65">
        <f t="shared" si="63"/>
        <v>0.217</v>
      </c>
      <c r="D610" s="65">
        <f t="shared" si="64"/>
        <v>7.8733158788952956E-3</v>
      </c>
      <c r="E610" s="65">
        <f t="shared" si="65"/>
        <v>2.2774507986463575E-15</v>
      </c>
      <c r="F610" s="65">
        <f t="shared" si="66"/>
        <v>1.2423546806897313E-222</v>
      </c>
      <c r="G610" s="65">
        <f t="shared" si="67"/>
        <v>0.22487331587889758</v>
      </c>
      <c r="H610" s="65">
        <f t="shared" si="68"/>
        <v>159.66005427401728</v>
      </c>
    </row>
    <row r="611" spans="1:8" x14ac:dyDescent="0.3">
      <c r="A611" s="65">
        <f t="shared" si="69"/>
        <v>2570</v>
      </c>
      <c r="B611" s="65">
        <v>605</v>
      </c>
      <c r="C611" s="65">
        <f t="shared" si="63"/>
        <v>0.217</v>
      </c>
      <c r="D611" s="65">
        <f t="shared" si="64"/>
        <v>7.8279104925361026E-3</v>
      </c>
      <c r="E611" s="65">
        <f t="shared" si="65"/>
        <v>2.1576763856021843E-15</v>
      </c>
      <c r="F611" s="65">
        <f t="shared" si="66"/>
        <v>5.3463991998142221E-223</v>
      </c>
      <c r="G611" s="65">
        <f t="shared" si="67"/>
        <v>0.22482791049253825</v>
      </c>
      <c r="H611" s="65">
        <f t="shared" si="68"/>
        <v>159.62781644970215</v>
      </c>
    </row>
    <row r="612" spans="1:8" x14ac:dyDescent="0.3">
      <c r="A612" s="65">
        <f t="shared" si="69"/>
        <v>2571</v>
      </c>
      <c r="B612" s="65">
        <v>606</v>
      </c>
      <c r="C612" s="65">
        <f t="shared" si="63"/>
        <v>0.217</v>
      </c>
      <c r="D612" s="65">
        <f t="shared" si="64"/>
        <v>7.7827669588882856E-3</v>
      </c>
      <c r="E612" s="65">
        <f t="shared" si="65"/>
        <v>2.0442010812055552E-15</v>
      </c>
      <c r="F612" s="65">
        <f t="shared" si="66"/>
        <v>2.3007909776542132E-223</v>
      </c>
      <c r="G612" s="65">
        <f t="shared" si="67"/>
        <v>0.22478276695889035</v>
      </c>
      <c r="H612" s="65">
        <f t="shared" si="68"/>
        <v>159.59576454081216</v>
      </c>
    </row>
    <row r="613" spans="1:8" x14ac:dyDescent="0.3">
      <c r="A613" s="65">
        <f t="shared" si="69"/>
        <v>2572</v>
      </c>
      <c r="B613" s="65">
        <v>607</v>
      </c>
      <c r="C613" s="65">
        <f t="shared" si="63"/>
        <v>0.217</v>
      </c>
      <c r="D613" s="65">
        <f t="shared" si="64"/>
        <v>7.7378837678481393E-3</v>
      </c>
      <c r="E613" s="65">
        <f t="shared" si="65"/>
        <v>1.9366936062729743E-15</v>
      </c>
      <c r="F613" s="65">
        <f t="shared" si="66"/>
        <v>9.901316615188923E-224</v>
      </c>
      <c r="G613" s="65">
        <f t="shared" si="67"/>
        <v>0.22473788376785009</v>
      </c>
      <c r="H613" s="65">
        <f t="shared" si="68"/>
        <v>159.56389747517358</v>
      </c>
    </row>
    <row r="614" spans="1:8" x14ac:dyDescent="0.3">
      <c r="A614" s="65">
        <f t="shared" si="69"/>
        <v>2573</v>
      </c>
      <c r="B614" s="65">
        <v>608</v>
      </c>
      <c r="C614" s="65">
        <f t="shared" si="63"/>
        <v>0.217</v>
      </c>
      <c r="D614" s="65">
        <f t="shared" si="64"/>
        <v>7.6932594180207075E-3</v>
      </c>
      <c r="E614" s="65">
        <f t="shared" si="65"/>
        <v>1.8348401040697252E-15</v>
      </c>
      <c r="F614" s="65">
        <f t="shared" si="66"/>
        <v>4.2609724945185585E-224</v>
      </c>
      <c r="G614" s="65">
        <f t="shared" si="67"/>
        <v>0.22469325941802254</v>
      </c>
      <c r="H614" s="65">
        <f t="shared" si="68"/>
        <v>159.53221418679601</v>
      </c>
    </row>
    <row r="615" spans="1:8" x14ac:dyDescent="0.3">
      <c r="A615" s="65">
        <f t="shared" si="69"/>
        <v>2574</v>
      </c>
      <c r="B615" s="65">
        <v>609</v>
      </c>
      <c r="C615" s="65">
        <f t="shared" si="63"/>
        <v>0.217</v>
      </c>
      <c r="D615" s="65">
        <f t="shared" si="64"/>
        <v>7.6488924166695895E-3</v>
      </c>
      <c r="E615" s="65">
        <f t="shared" si="65"/>
        <v>1.7383432240381326E-15</v>
      </c>
      <c r="F615" s="65">
        <f t="shared" si="66"/>
        <v>1.8336840750241255E-224</v>
      </c>
      <c r="G615" s="65">
        <f t="shared" si="67"/>
        <v>0.22464889241667133</v>
      </c>
      <c r="H615" s="65">
        <f t="shared" si="68"/>
        <v>159.50071361583664</v>
      </c>
    </row>
    <row r="616" spans="1:8" x14ac:dyDescent="0.3">
      <c r="A616" s="65">
        <f t="shared" si="69"/>
        <v>2575</v>
      </c>
      <c r="B616" s="65">
        <v>610</v>
      </c>
      <c r="C616" s="65">
        <f t="shared" si="63"/>
        <v>0.217</v>
      </c>
      <c r="D616" s="65">
        <f t="shared" si="64"/>
        <v>7.6047812796669759E-3</v>
      </c>
      <c r="E616" s="65">
        <f t="shared" si="65"/>
        <v>1.646921253714016E-15</v>
      </c>
      <c r="F616" s="65">
        <f t="shared" si="66"/>
        <v>7.8911499459866739E-225</v>
      </c>
      <c r="G616" s="65">
        <f t="shared" si="67"/>
        <v>0.22460478127966862</v>
      </c>
      <c r="H616" s="65">
        <f t="shared" si="68"/>
        <v>159.46939470856472</v>
      </c>
    </row>
    <row r="617" spans="1:8" x14ac:dyDescent="0.3">
      <c r="A617" s="65">
        <f t="shared" si="69"/>
        <v>2576</v>
      </c>
      <c r="B617" s="65">
        <v>611</v>
      </c>
      <c r="C617" s="65">
        <f t="shared" si="63"/>
        <v>0.217</v>
      </c>
      <c r="D617" s="65">
        <f t="shared" si="64"/>
        <v>7.5609245314440304E-3</v>
      </c>
      <c r="E617" s="65">
        <f t="shared" si="65"/>
        <v>1.5603072962968948E-15</v>
      </c>
      <c r="F617" s="65">
        <f t="shared" si="66"/>
        <v>3.3959092691158487E-225</v>
      </c>
      <c r="G617" s="65">
        <f t="shared" si="67"/>
        <v>0.22456092453144558</v>
      </c>
      <c r="H617" s="65">
        <f t="shared" si="68"/>
        <v>159.43825641732636</v>
      </c>
    </row>
    <row r="618" spans="1:8" x14ac:dyDescent="0.3">
      <c r="A618" s="65">
        <f t="shared" si="69"/>
        <v>2577</v>
      </c>
      <c r="B618" s="65">
        <v>612</v>
      </c>
      <c r="C618" s="65">
        <f t="shared" si="63"/>
        <v>0.217</v>
      </c>
      <c r="D618" s="65">
        <f t="shared" si="64"/>
        <v>7.5173207049415028E-3</v>
      </c>
      <c r="E618" s="65">
        <f t="shared" si="65"/>
        <v>1.4782484914728542E-15</v>
      </c>
      <c r="F618" s="65">
        <f t="shared" si="66"/>
        <v>1.4614092803968779E-225</v>
      </c>
      <c r="G618" s="65">
        <f t="shared" si="67"/>
        <v>0.22451732070494299</v>
      </c>
      <c r="H618" s="65">
        <f t="shared" si="68"/>
        <v>159.40729770050953</v>
      </c>
    </row>
    <row r="619" spans="1:8" x14ac:dyDescent="0.3">
      <c r="A619" s="65">
        <f t="shared" si="69"/>
        <v>2578</v>
      </c>
      <c r="B619" s="65">
        <v>613</v>
      </c>
      <c r="C619" s="65">
        <f t="shared" si="63"/>
        <v>0.217</v>
      </c>
      <c r="D619" s="65">
        <f t="shared" si="64"/>
        <v>7.4739683415606861E-3</v>
      </c>
      <c r="E619" s="65">
        <f t="shared" si="65"/>
        <v>1.4005052772155662E-15</v>
      </c>
      <c r="F619" s="65">
        <f t="shared" si="66"/>
        <v>6.2890875921014487E-226</v>
      </c>
      <c r="G619" s="65">
        <f t="shared" si="67"/>
        <v>0.22447396834156208</v>
      </c>
      <c r="H619" s="65">
        <f t="shared" si="68"/>
        <v>159.37651752250909</v>
      </c>
    </row>
    <row r="620" spans="1:8" x14ac:dyDescent="0.3">
      <c r="A620" s="65">
        <f t="shared" si="69"/>
        <v>2579</v>
      </c>
      <c r="B620" s="65">
        <v>614</v>
      </c>
      <c r="C620" s="65">
        <f t="shared" si="63"/>
        <v>0.217</v>
      </c>
      <c r="D620" s="65">
        <f t="shared" si="64"/>
        <v>7.4308659911145897E-3</v>
      </c>
      <c r="E620" s="65">
        <f t="shared" si="65"/>
        <v>1.3268506904102478E-15</v>
      </c>
      <c r="F620" s="65">
        <f t="shared" si="66"/>
        <v>2.7064712994283846E-226</v>
      </c>
      <c r="G620" s="65">
        <f t="shared" si="67"/>
        <v>0.22443086599111592</v>
      </c>
      <c r="H620" s="65">
        <f t="shared" si="68"/>
        <v>159.34591485369231</v>
      </c>
    </row>
    <row r="621" spans="1:8" x14ac:dyDescent="0.3">
      <c r="A621" s="65">
        <f t="shared" si="69"/>
        <v>2580</v>
      </c>
      <c r="B621" s="65">
        <v>615</v>
      </c>
      <c r="C621" s="65">
        <f t="shared" si="63"/>
        <v>0.217</v>
      </c>
      <c r="D621" s="65">
        <f t="shared" si="64"/>
        <v>7.3880122117794579E-3</v>
      </c>
      <c r="E621" s="65">
        <f t="shared" si="65"/>
        <v>1.2570697042587133E-15</v>
      </c>
      <c r="F621" s="65">
        <f t="shared" si="66"/>
        <v>1.1647137660841488E-226</v>
      </c>
      <c r="G621" s="65">
        <f t="shared" si="67"/>
        <v>0.2243880122117807</v>
      </c>
      <c r="H621" s="65">
        <f t="shared" si="68"/>
        <v>159.31548867036429</v>
      </c>
    </row>
    <row r="622" spans="1:8" x14ac:dyDescent="0.3">
      <c r="A622" s="65">
        <f t="shared" si="69"/>
        <v>2581</v>
      </c>
      <c r="B622" s="65">
        <v>616</v>
      </c>
      <c r="C622" s="65">
        <f t="shared" si="63"/>
        <v>0.217</v>
      </c>
      <c r="D622" s="65">
        <f t="shared" si="64"/>
        <v>7.3454055700465292E-3</v>
      </c>
      <c r="E622" s="65">
        <f t="shared" si="65"/>
        <v>1.1909586005313919E-15</v>
      </c>
      <c r="F622" s="65">
        <f t="shared" si="66"/>
        <v>5.0122761589691748E-227</v>
      </c>
      <c r="G622" s="65">
        <f t="shared" si="67"/>
        <v>0.22434540557004773</v>
      </c>
      <c r="H622" s="65">
        <f t="shared" si="68"/>
        <v>159.2852379547339</v>
      </c>
    </row>
    <row r="623" spans="1:8" x14ac:dyDescent="0.3">
      <c r="A623" s="65">
        <f t="shared" si="69"/>
        <v>2582</v>
      </c>
      <c r="B623" s="65">
        <v>617</v>
      </c>
      <c r="C623" s="65">
        <f t="shared" si="63"/>
        <v>0.217</v>
      </c>
      <c r="D623" s="65">
        <f t="shared" si="64"/>
        <v>7.3030446406740692E-3</v>
      </c>
      <c r="E623" s="65">
        <f t="shared" si="65"/>
        <v>1.1283243748333776E-15</v>
      </c>
      <c r="F623" s="65">
        <f t="shared" si="66"/>
        <v>2.1570031217400146E-227</v>
      </c>
      <c r="G623" s="65">
        <f t="shared" si="67"/>
        <v>0.22430304464067521</v>
      </c>
      <c r="H623" s="65">
        <f t="shared" si="68"/>
        <v>159.2551616948794</v>
      </c>
    </row>
    <row r="624" spans="1:8" x14ac:dyDescent="0.3">
      <c r="A624" s="65">
        <f t="shared" si="69"/>
        <v>2583</v>
      </c>
      <c r="B624" s="65">
        <v>618</v>
      </c>
      <c r="C624" s="65">
        <f t="shared" si="63"/>
        <v>0.217</v>
      </c>
      <c r="D624" s="65">
        <f t="shared" si="64"/>
        <v>7.2609280066397233E-3</v>
      </c>
      <c r="E624" s="65">
        <f t="shared" si="65"/>
        <v>1.068984173148482E-15</v>
      </c>
      <c r="F624" s="65">
        <f t="shared" si="66"/>
        <v>9.2825341613919282E-228</v>
      </c>
      <c r="G624" s="65">
        <f t="shared" si="67"/>
        <v>0.2242609280066408</v>
      </c>
      <c r="H624" s="65">
        <f t="shared" si="68"/>
        <v>159.22525888471498</v>
      </c>
    </row>
    <row r="625" spans="1:8" x14ac:dyDescent="0.3">
      <c r="A625" s="65">
        <f t="shared" si="69"/>
        <v>2584</v>
      </c>
      <c r="B625" s="65">
        <v>619</v>
      </c>
      <c r="C625" s="65">
        <f t="shared" si="63"/>
        <v>0.217</v>
      </c>
      <c r="D625" s="65">
        <f t="shared" si="64"/>
        <v>7.2190542590930872E-3</v>
      </c>
      <c r="E625" s="65">
        <f t="shared" si="65"/>
        <v>1.0127647580162409E-15</v>
      </c>
      <c r="F625" s="65">
        <f t="shared" si="66"/>
        <v>3.9946831596567131E-228</v>
      </c>
      <c r="G625" s="65">
        <f t="shared" si="67"/>
        <v>0.22421905425909408</v>
      </c>
      <c r="H625" s="65">
        <f t="shared" si="68"/>
        <v>159.1955285239568</v>
      </c>
    </row>
    <row r="626" spans="1:8" x14ac:dyDescent="0.3">
      <c r="A626" s="65">
        <f t="shared" si="69"/>
        <v>2585</v>
      </c>
      <c r="B626" s="65">
        <v>620</v>
      </c>
      <c r="C626" s="65">
        <f t="shared" si="63"/>
        <v>0.217</v>
      </c>
      <c r="D626" s="65">
        <f t="shared" si="64"/>
        <v>7.1774219973086044E-3</v>
      </c>
      <c r="E626" s="65">
        <f t="shared" si="65"/>
        <v>9.595020027833716E-16</v>
      </c>
      <c r="F626" s="65">
        <f t="shared" si="66"/>
        <v>1.7190880495127934E-228</v>
      </c>
      <c r="G626" s="65">
        <f t="shared" si="67"/>
        <v>0.22417742199730958</v>
      </c>
      <c r="H626" s="65">
        <f t="shared" si="68"/>
        <v>159.1659696180898</v>
      </c>
    </row>
    <row r="627" spans="1:8" x14ac:dyDescent="0.3">
      <c r="A627" s="65">
        <f t="shared" si="69"/>
        <v>2586</v>
      </c>
      <c r="B627" s="65">
        <v>621</v>
      </c>
      <c r="C627" s="65">
        <f t="shared" si="63"/>
        <v>0.217</v>
      </c>
      <c r="D627" s="65">
        <f t="shared" si="64"/>
        <v>7.1360298286386849E-3</v>
      </c>
      <c r="E627" s="65">
        <f t="shared" si="65"/>
        <v>9.0904041245334401E-16</v>
      </c>
      <c r="F627" s="65">
        <f t="shared" si="66"/>
        <v>7.3979927915776522E-229</v>
      </c>
      <c r="G627" s="65">
        <f t="shared" si="67"/>
        <v>0.22413602982863959</v>
      </c>
      <c r="H627" s="65">
        <f t="shared" si="68"/>
        <v>159.1365811783341</v>
      </c>
    </row>
    <row r="628" spans="1:8" x14ac:dyDescent="0.3">
      <c r="A628" s="65">
        <f t="shared" si="69"/>
        <v>2587</v>
      </c>
      <c r="B628" s="65">
        <v>622</v>
      </c>
      <c r="C628" s="65">
        <f t="shared" si="63"/>
        <v>0.217</v>
      </c>
      <c r="D628" s="65">
        <f t="shared" si="64"/>
        <v>7.0948763684671456E-3</v>
      </c>
      <c r="E628" s="65">
        <f t="shared" si="65"/>
        <v>8.6123266973515534E-16</v>
      </c>
      <c r="F628" s="65">
        <f t="shared" si="66"/>
        <v>3.183682031862535E-229</v>
      </c>
      <c r="G628" s="65">
        <f t="shared" si="67"/>
        <v>0.224094876368468</v>
      </c>
      <c r="H628" s="65">
        <f t="shared" si="68"/>
        <v>159.10736222161228</v>
      </c>
    </row>
    <row r="629" spans="1:8" x14ac:dyDescent="0.3">
      <c r="A629" s="65">
        <f t="shared" si="69"/>
        <v>2588</v>
      </c>
      <c r="B629" s="65">
        <v>623</v>
      </c>
      <c r="C629" s="65">
        <f t="shared" si="63"/>
        <v>0.217</v>
      </c>
      <c r="D629" s="65">
        <f t="shared" si="64"/>
        <v>7.0539602401628694E-3</v>
      </c>
      <c r="E629" s="65">
        <f t="shared" si="65"/>
        <v>8.1593920496599669E-16</v>
      </c>
      <c r="F629" s="65">
        <f t="shared" si="66"/>
        <v>1.3700785558406646E-229</v>
      </c>
      <c r="G629" s="65">
        <f t="shared" si="67"/>
        <v>0.22405396024016366</v>
      </c>
      <c r="H629" s="65">
        <f t="shared" si="68"/>
        <v>159.07831177051619</v>
      </c>
    </row>
    <row r="630" spans="1:8" x14ac:dyDescent="0.3">
      <c r="A630" s="65">
        <f t="shared" si="69"/>
        <v>2589</v>
      </c>
      <c r="B630" s="65">
        <v>624</v>
      </c>
      <c r="C630" s="65">
        <f t="shared" si="63"/>
        <v>0.217</v>
      </c>
      <c r="D630" s="65">
        <f t="shared" si="64"/>
        <v>7.0132800750337763E-3</v>
      </c>
      <c r="E630" s="65">
        <f t="shared" si="65"/>
        <v>7.7302778865236295E-16</v>
      </c>
      <c r="F630" s="65">
        <f t="shared" si="66"/>
        <v>5.8960512714150698E-230</v>
      </c>
      <c r="G630" s="65">
        <f t="shared" si="67"/>
        <v>0.22401328007503454</v>
      </c>
      <c r="H630" s="65">
        <f t="shared" si="68"/>
        <v>159.04942885327452</v>
      </c>
    </row>
    <row r="631" spans="1:8" x14ac:dyDescent="0.3">
      <c r="A631" s="65">
        <f t="shared" si="69"/>
        <v>2590</v>
      </c>
      <c r="B631" s="65">
        <v>625</v>
      </c>
      <c r="C631" s="65">
        <f t="shared" si="63"/>
        <v>0.217</v>
      </c>
      <c r="D631" s="65">
        <f t="shared" si="64"/>
        <v>6.972834512281016E-3</v>
      </c>
      <c r="E631" s="65">
        <f t="shared" si="65"/>
        <v>7.323731454400083E-16</v>
      </c>
      <c r="F631" s="65">
        <f t="shared" si="66"/>
        <v>2.5373304652465581E-230</v>
      </c>
      <c r="G631" s="65">
        <f t="shared" si="67"/>
        <v>0.22397283451228173</v>
      </c>
      <c r="H631" s="65">
        <f t="shared" si="68"/>
        <v>159.02071250372003</v>
      </c>
    </row>
    <row r="632" spans="1:8" x14ac:dyDescent="0.3">
      <c r="A632" s="65">
        <f t="shared" si="69"/>
        <v>2591</v>
      </c>
      <c r="B632" s="65">
        <v>626</v>
      </c>
      <c r="C632" s="65">
        <f t="shared" si="63"/>
        <v>0.217</v>
      </c>
      <c r="D632" s="65">
        <f t="shared" si="64"/>
        <v>6.9326221989534764E-3</v>
      </c>
      <c r="E632" s="65">
        <f t="shared" si="65"/>
        <v>6.938565883857222E-16</v>
      </c>
      <c r="F632" s="65">
        <f t="shared" si="66"/>
        <v>1.0919250178643542E-230</v>
      </c>
      <c r="G632" s="65">
        <f t="shared" si="67"/>
        <v>0.22393262219895416</v>
      </c>
      <c r="H632" s="65">
        <f t="shared" si="68"/>
        <v>158.99216176125745</v>
      </c>
    </row>
    <row r="633" spans="1:8" x14ac:dyDescent="0.3">
      <c r="A633" s="65">
        <f t="shared" si="69"/>
        <v>2592</v>
      </c>
      <c r="B633" s="65">
        <v>627</v>
      </c>
      <c r="C633" s="65">
        <f t="shared" si="63"/>
        <v>0.217</v>
      </c>
      <c r="D633" s="65">
        <f t="shared" si="64"/>
        <v>6.8926417899024955E-3</v>
      </c>
      <c r="E633" s="65">
        <f t="shared" si="65"/>
        <v>6.5736567246335974E-16</v>
      </c>
      <c r="F633" s="65">
        <f t="shared" si="66"/>
        <v>4.699034126491189E-231</v>
      </c>
      <c r="G633" s="65">
        <f t="shared" si="67"/>
        <v>0.22389264178990315</v>
      </c>
      <c r="H633" s="65">
        <f t="shared" si="68"/>
        <v>158.96377567083124</v>
      </c>
    </row>
    <row r="634" spans="1:8" x14ac:dyDescent="0.3">
      <c r="A634" s="65">
        <f t="shared" si="69"/>
        <v>2593</v>
      </c>
      <c r="B634" s="65">
        <v>628</v>
      </c>
      <c r="C634" s="65">
        <f t="shared" si="63"/>
        <v>0.217</v>
      </c>
      <c r="D634" s="65">
        <f t="shared" si="64"/>
        <v>6.8528919477368905E-3</v>
      </c>
      <c r="E634" s="65">
        <f t="shared" si="65"/>
        <v>6.2279386629240976E-16</v>
      </c>
      <c r="F634" s="65">
        <f t="shared" si="66"/>
        <v>2.0222012831170291E-231</v>
      </c>
      <c r="G634" s="65">
        <f t="shared" si="67"/>
        <v>0.2238528919477375</v>
      </c>
      <c r="H634" s="65">
        <f t="shared" si="68"/>
        <v>158.93555328289364</v>
      </c>
    </row>
    <row r="635" spans="1:8" x14ac:dyDescent="0.3">
      <c r="A635" s="65">
        <f t="shared" si="69"/>
        <v>2594</v>
      </c>
      <c r="B635" s="65">
        <v>629</v>
      </c>
      <c r="C635" s="65">
        <f t="shared" si="63"/>
        <v>0.217</v>
      </c>
      <c r="D635" s="65">
        <f t="shared" si="64"/>
        <v>6.8133713427781994E-3</v>
      </c>
      <c r="E635" s="65">
        <f t="shared" si="65"/>
        <v>5.9004024113088218E-16</v>
      </c>
      <c r="F635" s="65">
        <f t="shared" si="66"/>
        <v>8.702422496543291E-232</v>
      </c>
      <c r="G635" s="65">
        <f t="shared" si="67"/>
        <v>0.22381337134277879</v>
      </c>
      <c r="H635" s="65">
        <f t="shared" si="68"/>
        <v>158.90749365337294</v>
      </c>
    </row>
    <row r="636" spans="1:8" x14ac:dyDescent="0.3">
      <c r="A636" s="65">
        <f t="shared" si="69"/>
        <v>2595</v>
      </c>
      <c r="B636" s="65">
        <v>630</v>
      </c>
      <c r="C636" s="65">
        <f t="shared" si="63"/>
        <v>0.217</v>
      </c>
      <c r="D636" s="65">
        <f t="shared" si="64"/>
        <v>6.7740786530162203E-3</v>
      </c>
      <c r="E636" s="65">
        <f t="shared" si="65"/>
        <v>5.5900917622450109E-16</v>
      </c>
      <c r="F636" s="65">
        <f t="shared" si="66"/>
        <v>3.7450355679534006E-232</v>
      </c>
      <c r="G636" s="65">
        <f t="shared" si="67"/>
        <v>0.22377407865301677</v>
      </c>
      <c r="H636" s="65">
        <f t="shared" si="68"/>
        <v>158.87959584364191</v>
      </c>
    </row>
    <row r="637" spans="1:8" x14ac:dyDescent="0.3">
      <c r="A637" s="65">
        <f t="shared" si="69"/>
        <v>2596</v>
      </c>
      <c r="B637" s="65">
        <v>631</v>
      </c>
      <c r="C637" s="65">
        <f t="shared" si="63"/>
        <v>0.217</v>
      </c>
      <c r="D637" s="65">
        <f t="shared" si="64"/>
        <v>6.7350125640647709E-3</v>
      </c>
      <c r="E637" s="65">
        <f t="shared" si="65"/>
        <v>5.2961007965197195E-16</v>
      </c>
      <c r="F637" s="65">
        <f t="shared" si="66"/>
        <v>1.6116536988185836E-232</v>
      </c>
      <c r="G637" s="65">
        <f t="shared" si="67"/>
        <v>0.22373501256406531</v>
      </c>
      <c r="H637" s="65">
        <f t="shared" si="68"/>
        <v>158.85185892048636</v>
      </c>
    </row>
    <row r="638" spans="1:8" x14ac:dyDescent="0.3">
      <c r="A638" s="65">
        <f t="shared" si="69"/>
        <v>2597</v>
      </c>
      <c r="B638" s="65">
        <v>632</v>
      </c>
      <c r="C638" s="65">
        <f t="shared" si="63"/>
        <v>0.217</v>
      </c>
      <c r="D638" s="65">
        <f t="shared" si="64"/>
        <v>6.6961717691177399E-3</v>
      </c>
      <c r="E638" s="65">
        <f t="shared" si="65"/>
        <v>5.0175712385143589E-16</v>
      </c>
      <c r="F638" s="65">
        <f t="shared" si="66"/>
        <v>6.9356554771923641E-233</v>
      </c>
      <c r="G638" s="65">
        <f t="shared" si="67"/>
        <v>0.22369617176911824</v>
      </c>
      <c r="H638" s="65">
        <f t="shared" si="68"/>
        <v>158.82428195607395</v>
      </c>
    </row>
    <row r="639" spans="1:8" x14ac:dyDescent="0.3">
      <c r="A639" s="65">
        <f t="shared" si="69"/>
        <v>2598</v>
      </c>
      <c r="B639" s="65">
        <v>633</v>
      </c>
      <c r="C639" s="65">
        <f t="shared" si="63"/>
        <v>0.217</v>
      </c>
      <c r="D639" s="65">
        <f t="shared" si="64"/>
        <v>6.6575549689053505E-3</v>
      </c>
      <c r="E639" s="65">
        <f t="shared" si="65"/>
        <v>4.7536899505596402E-16</v>
      </c>
      <c r="F639" s="65">
        <f t="shared" si="66"/>
        <v>2.984717928769428E-233</v>
      </c>
      <c r="G639" s="65">
        <f t="shared" si="67"/>
        <v>0.22365755496890583</v>
      </c>
      <c r="H639" s="65">
        <f t="shared" si="68"/>
        <v>158.79686402792314</v>
      </c>
    </row>
    <row r="640" spans="1:8" x14ac:dyDescent="0.3">
      <c r="A640" s="65">
        <f t="shared" si="69"/>
        <v>2599</v>
      </c>
      <c r="B640" s="65">
        <v>634</v>
      </c>
      <c r="C640" s="65">
        <f t="shared" si="63"/>
        <v>0.217</v>
      </c>
      <c r="D640" s="65">
        <f t="shared" si="64"/>
        <v>6.6191608716507236E-3</v>
      </c>
      <c r="E640" s="65">
        <f t="shared" si="65"/>
        <v>4.5036865590656586E-16</v>
      </c>
      <c r="F640" s="65">
        <f t="shared" si="66"/>
        <v>1.2844555418895945E-233</v>
      </c>
      <c r="G640" s="65">
        <f t="shared" si="67"/>
        <v>0.22361916087165118</v>
      </c>
      <c r="H640" s="65">
        <f t="shared" si="68"/>
        <v>158.76960421887233</v>
      </c>
    </row>
    <row r="641" spans="1:8" x14ac:dyDescent="0.3">
      <c r="A641" s="65">
        <f t="shared" si="69"/>
        <v>2600</v>
      </c>
      <c r="B641" s="65">
        <v>635</v>
      </c>
      <c r="C641" s="65">
        <f t="shared" si="63"/>
        <v>0.217</v>
      </c>
      <c r="D641" s="65">
        <f t="shared" si="64"/>
        <v>6.5809881930266392E-3</v>
      </c>
      <c r="E641" s="65">
        <f t="shared" si="65"/>
        <v>4.2668312054977274E-16</v>
      </c>
      <c r="F641" s="65">
        <f t="shared" si="66"/>
        <v>5.5275777425677884E-234</v>
      </c>
      <c r="G641" s="65">
        <f t="shared" si="67"/>
        <v>0.22358098819302705</v>
      </c>
      <c r="H641" s="65">
        <f t="shared" si="68"/>
        <v>158.74250161704921</v>
      </c>
    </row>
    <row r="642" spans="1:8" x14ac:dyDescent="0.3">
      <c r="A642" s="65">
        <f t="shared" si="69"/>
        <v>2601</v>
      </c>
      <c r="B642" s="65">
        <v>636</v>
      </c>
      <c r="C642" s="65">
        <f t="shared" si="63"/>
        <v>0.217</v>
      </c>
      <c r="D642" s="65">
        <f t="shared" si="64"/>
        <v>6.5430356561126E-3</v>
      </c>
      <c r="E642" s="65">
        <f t="shared" si="65"/>
        <v>4.0424324156311181E-16</v>
      </c>
      <c r="F642" s="65">
        <f t="shared" si="66"/>
        <v>2.3787600818928994E-234</v>
      </c>
      <c r="G642" s="65">
        <f t="shared" si="67"/>
        <v>0.22354303565611303</v>
      </c>
      <c r="H642" s="65">
        <f t="shared" si="68"/>
        <v>158.71555531584025</v>
      </c>
    </row>
    <row r="643" spans="1:8" x14ac:dyDescent="0.3">
      <c r="A643" s="65">
        <f t="shared" si="69"/>
        <v>2602</v>
      </c>
      <c r="B643" s="65">
        <v>637</v>
      </c>
      <c r="C643" s="65">
        <f t="shared" si="63"/>
        <v>0.217</v>
      </c>
      <c r="D643" s="65">
        <f t="shared" si="64"/>
        <v>6.5053019913520966E-3</v>
      </c>
      <c r="E643" s="65">
        <f t="shared" si="65"/>
        <v>3.8298350808650997E-16</v>
      </c>
      <c r="F643" s="65">
        <f t="shared" si="66"/>
        <v>1.0236852000526561E-234</v>
      </c>
      <c r="G643" s="65">
        <f t="shared" si="67"/>
        <v>0.22350530199135249</v>
      </c>
      <c r="H643" s="65">
        <f t="shared" si="68"/>
        <v>158.68876441386027</v>
      </c>
    </row>
    <row r="644" spans="1:8" x14ac:dyDescent="0.3">
      <c r="A644" s="65">
        <f t="shared" si="69"/>
        <v>2603</v>
      </c>
      <c r="B644" s="65">
        <v>638</v>
      </c>
      <c r="C644" s="65">
        <f t="shared" si="63"/>
        <v>0.217</v>
      </c>
      <c r="D644" s="65">
        <f t="shared" si="64"/>
        <v>6.4677859365101543E-3</v>
      </c>
      <c r="E644" s="65">
        <f t="shared" si="65"/>
        <v>3.6284185457025452E-16</v>
      </c>
      <c r="F644" s="65">
        <f t="shared" si="66"/>
        <v>4.4053681444534508E-235</v>
      </c>
      <c r="G644" s="65">
        <f t="shared" si="67"/>
        <v>0.22346778593651051</v>
      </c>
      <c r="H644" s="65">
        <f t="shared" si="68"/>
        <v>158.66212801492247</v>
      </c>
    </row>
    <row r="645" spans="1:8" x14ac:dyDescent="0.3">
      <c r="A645" s="65">
        <f t="shared" si="69"/>
        <v>2604</v>
      </c>
      <c r="B645" s="65">
        <v>639</v>
      </c>
      <c r="C645" s="65">
        <f t="shared" si="63"/>
        <v>0.217</v>
      </c>
      <c r="D645" s="65">
        <f t="shared" si="64"/>
        <v>6.4304862366310967E-3</v>
      </c>
      <c r="E645" s="65">
        <f t="shared" si="65"/>
        <v>3.437594795811498E-16</v>
      </c>
      <c r="F645" s="65">
        <f t="shared" si="66"/>
        <v>1.8958238809320456E-235</v>
      </c>
      <c r="G645" s="65">
        <f t="shared" si="67"/>
        <v>0.22343048623663142</v>
      </c>
      <c r="H645" s="65">
        <f t="shared" si="68"/>
        <v>158.63564522800831</v>
      </c>
    </row>
    <row r="646" spans="1:8" x14ac:dyDescent="0.3">
      <c r="A646" s="65">
        <f t="shared" si="69"/>
        <v>2605</v>
      </c>
      <c r="B646" s="65">
        <v>640</v>
      </c>
      <c r="C646" s="65">
        <f t="shared" si="63"/>
        <v>0.217</v>
      </c>
      <c r="D646" s="65">
        <f t="shared" si="64"/>
        <v>6.39340164399658E-3</v>
      </c>
      <c r="E646" s="65">
        <f t="shared" si="65"/>
        <v>3.2568067413794333E-16</v>
      </c>
      <c r="F646" s="65">
        <f t="shared" si="66"/>
        <v>8.1585648909679459E-236</v>
      </c>
      <c r="G646" s="65">
        <f t="shared" si="67"/>
        <v>0.2233934016439969</v>
      </c>
      <c r="H646" s="65">
        <f t="shared" si="68"/>
        <v>158.60931516723781</v>
      </c>
    </row>
    <row r="647" spans="1:8" x14ac:dyDescent="0.3">
      <c r="A647" s="65">
        <f t="shared" si="69"/>
        <v>2606</v>
      </c>
      <c r="B647" s="65">
        <v>641</v>
      </c>
      <c r="C647" s="65">
        <f t="shared" ref="C647:C710" si="70">$C$3</f>
        <v>0.217</v>
      </c>
      <c r="D647" s="65">
        <f t="shared" ref="D647:D710" si="71">$D$3*EXP(-B647/$D$2)</f>
        <v>6.356530918083839E-3</v>
      </c>
      <c r="E647" s="65">
        <f t="shared" ref="E647:E710" si="72">$E$3*EXP(-$B647/$E$2)</f>
        <v>3.0855265907483731E-16</v>
      </c>
      <c r="F647" s="65">
        <f t="shared" ref="F647:F710" si="73">$F$3*EXP(-$B647/$F$2)</f>
        <v>3.5109896942221867E-236</v>
      </c>
      <c r="G647" s="65">
        <f t="shared" ref="G647:G710" si="74">SUM(C647:F647)</f>
        <v>0.22335653091808413</v>
      </c>
      <c r="H647" s="65">
        <f t="shared" ref="H647:H710" si="75">G647*$H$4</f>
        <v>158.58313695183975</v>
      </c>
    </row>
    <row r="648" spans="1:8" x14ac:dyDescent="0.3">
      <c r="A648" s="65">
        <f t="shared" ref="A648:A711" si="76">A647+1</f>
        <v>2607</v>
      </c>
      <c r="B648" s="65">
        <v>642</v>
      </c>
      <c r="C648" s="65">
        <f t="shared" si="70"/>
        <v>0.217</v>
      </c>
      <c r="D648" s="65">
        <f t="shared" si="71"/>
        <v>6.3198728255242061E-3</v>
      </c>
      <c r="E648" s="65">
        <f t="shared" si="72"/>
        <v>2.923254309582636E-16</v>
      </c>
      <c r="F648" s="65">
        <f t="shared" si="73"/>
        <v>1.5109334543114609E-236</v>
      </c>
      <c r="G648" s="65">
        <f t="shared" si="74"/>
        <v>0.22331987282552451</v>
      </c>
      <c r="H648" s="65">
        <f t="shared" si="75"/>
        <v>158.55710970612242</v>
      </c>
    </row>
    <row r="649" spans="1:8" x14ac:dyDescent="0.3">
      <c r="A649" s="65">
        <f t="shared" si="76"/>
        <v>2608</v>
      </c>
      <c r="B649" s="65">
        <v>643</v>
      </c>
      <c r="C649" s="65">
        <f t="shared" si="70"/>
        <v>0.217</v>
      </c>
      <c r="D649" s="65">
        <f t="shared" si="71"/>
        <v>6.2834261400618475E-3</v>
      </c>
      <c r="E649" s="65">
        <f t="shared" si="72"/>
        <v>2.7695161610715149E-16</v>
      </c>
      <c r="F649" s="65">
        <f t="shared" si="73"/>
        <v>6.5022119179512831E-237</v>
      </c>
      <c r="G649" s="65">
        <f t="shared" si="74"/>
        <v>0.22328342614006214</v>
      </c>
      <c r="H649" s="65">
        <f t="shared" si="75"/>
        <v>158.53123255944411</v>
      </c>
    </row>
    <row r="650" spans="1:8" x14ac:dyDescent="0.3">
      <c r="A650" s="65">
        <f t="shared" si="76"/>
        <v>2609</v>
      </c>
      <c r="B650" s="65">
        <v>644</v>
      </c>
      <c r="C650" s="65">
        <f t="shared" si="70"/>
        <v>0.217</v>
      </c>
      <c r="D650" s="65">
        <f t="shared" si="71"/>
        <v>6.2471896425127359E-3</v>
      </c>
      <c r="E650" s="65">
        <f t="shared" si="72"/>
        <v>2.6238633229044682E-16</v>
      </c>
      <c r="F650" s="65">
        <f t="shared" si="73"/>
        <v>2.7981880807063292E-237</v>
      </c>
      <c r="G650" s="65">
        <f t="shared" si="74"/>
        <v>0.22324718964251297</v>
      </c>
      <c r="H650" s="65">
        <f t="shared" si="75"/>
        <v>158.50550464618422</v>
      </c>
    </row>
    <row r="651" spans="1:8" x14ac:dyDescent="0.3">
      <c r="A651" s="65">
        <f t="shared" si="76"/>
        <v>2610</v>
      </c>
      <c r="B651" s="65">
        <v>645</v>
      </c>
      <c r="C651" s="65">
        <f t="shared" si="70"/>
        <v>0.217</v>
      </c>
      <c r="D651" s="65">
        <f t="shared" si="71"/>
        <v>6.2111621207238807E-3</v>
      </c>
      <c r="E651" s="65">
        <f t="shared" si="72"/>
        <v>2.4858705769817862E-16</v>
      </c>
      <c r="F651" s="65">
        <f t="shared" si="73"/>
        <v>1.2041835353582263E-237</v>
      </c>
      <c r="G651" s="65">
        <f t="shared" si="74"/>
        <v>0.22321116212072412</v>
      </c>
      <c r="H651" s="65">
        <f t="shared" si="75"/>
        <v>158.47992510571413</v>
      </c>
    </row>
    <row r="652" spans="1:8" x14ac:dyDescent="0.3">
      <c r="A652" s="65">
        <f t="shared" si="76"/>
        <v>2611</v>
      </c>
      <c r="B652" s="65">
        <v>646</v>
      </c>
      <c r="C652" s="65">
        <f t="shared" si="70"/>
        <v>0.217</v>
      </c>
      <c r="D652" s="65">
        <f t="shared" si="71"/>
        <v>6.1753423695327676E-3</v>
      </c>
      <c r="E652" s="65">
        <f t="shared" si="72"/>
        <v>2.3551350680352463E-16</v>
      </c>
      <c r="F652" s="65">
        <f t="shared" si="73"/>
        <v>5.1821319546962241E-238</v>
      </c>
      <c r="G652" s="65">
        <f t="shared" si="74"/>
        <v>0.22317534236953299</v>
      </c>
      <c r="H652" s="65">
        <f t="shared" si="75"/>
        <v>158.45449308236843</v>
      </c>
    </row>
    <row r="653" spans="1:8" x14ac:dyDescent="0.3">
      <c r="A653" s="65">
        <f t="shared" si="76"/>
        <v>2612</v>
      </c>
      <c r="B653" s="65">
        <v>647</v>
      </c>
      <c r="C653" s="65">
        <f t="shared" si="70"/>
        <v>0.217</v>
      </c>
      <c r="D653" s="65">
        <f t="shared" si="71"/>
        <v>6.1397291907270583E-3</v>
      </c>
      <c r="E653" s="65">
        <f t="shared" si="72"/>
        <v>2.2312751275345356E-16</v>
      </c>
      <c r="F653" s="65">
        <f t="shared" si="73"/>
        <v>2.2300995493928556E-238</v>
      </c>
      <c r="G653" s="65">
        <f t="shared" si="74"/>
        <v>0.22313972919072728</v>
      </c>
      <c r="H653" s="65">
        <f t="shared" si="75"/>
        <v>158.42920772541638</v>
      </c>
    </row>
    <row r="654" spans="1:8" x14ac:dyDescent="0.3">
      <c r="A654" s="65">
        <f t="shared" si="76"/>
        <v>2613</v>
      </c>
      <c r="B654" s="65">
        <v>648</v>
      </c>
      <c r="C654" s="65">
        <f t="shared" si="70"/>
        <v>0.217</v>
      </c>
      <c r="D654" s="65">
        <f t="shared" si="71"/>
        <v>6.104321393004492E-3</v>
      </c>
      <c r="E654" s="65">
        <f t="shared" si="72"/>
        <v>2.1139291594462875E-16</v>
      </c>
      <c r="F654" s="65">
        <f t="shared" si="73"/>
        <v>9.5971002739415775E-239</v>
      </c>
      <c r="G654" s="65">
        <f t="shared" si="74"/>
        <v>0.22310432139300471</v>
      </c>
      <c r="H654" s="65">
        <f t="shared" si="75"/>
        <v>158.40406818903335</v>
      </c>
    </row>
    <row r="655" spans="1:8" x14ac:dyDescent="0.3">
      <c r="A655" s="65">
        <f t="shared" si="76"/>
        <v>2614</v>
      </c>
      <c r="B655" s="65">
        <v>649</v>
      </c>
      <c r="C655" s="65">
        <f t="shared" si="70"/>
        <v>0.217</v>
      </c>
      <c r="D655" s="65">
        <f t="shared" si="71"/>
        <v>6.0691177919330536E-3</v>
      </c>
      <c r="E655" s="65">
        <f t="shared" si="72"/>
        <v>2.0027545845926398E-16</v>
      </c>
      <c r="F655" s="65">
        <f t="shared" si="73"/>
        <v>4.1300548082333305E-239</v>
      </c>
      <c r="G655" s="65">
        <f t="shared" si="74"/>
        <v>0.22306911779193325</v>
      </c>
      <c r="H655" s="65">
        <f t="shared" si="75"/>
        <v>158.37907363227262</v>
      </c>
    </row>
    <row r="656" spans="1:8" x14ac:dyDescent="0.3">
      <c r="A656" s="65">
        <f t="shared" si="76"/>
        <v>2615</v>
      </c>
      <c r="B656" s="65">
        <v>650</v>
      </c>
      <c r="C656" s="65">
        <f t="shared" si="70"/>
        <v>0.217</v>
      </c>
      <c r="D656" s="65">
        <f t="shared" si="71"/>
        <v>6.0341172099113325E-3</v>
      </c>
      <c r="E656" s="65">
        <f t="shared" si="72"/>
        <v>1.8974268405273517E-16</v>
      </c>
      <c r="F656" s="65">
        <f t="shared" si="73"/>
        <v>1.7773444303094392E-239</v>
      </c>
      <c r="G656" s="65">
        <f t="shared" si="74"/>
        <v>0.22303411720991154</v>
      </c>
      <c r="H656" s="65">
        <f t="shared" si="75"/>
        <v>158.35422321903718</v>
      </c>
    </row>
    <row r="657" spans="1:8" x14ac:dyDescent="0.3">
      <c r="A657" s="65">
        <f t="shared" si="76"/>
        <v>2616</v>
      </c>
      <c r="B657" s="65">
        <v>651</v>
      </c>
      <c r="C657" s="65">
        <f t="shared" si="70"/>
        <v>0.217</v>
      </c>
      <c r="D657" s="65">
        <f t="shared" si="71"/>
        <v>5.9993184761291543E-3</v>
      </c>
      <c r="E657" s="65">
        <f t="shared" si="72"/>
        <v>1.7976384340100859E-16</v>
      </c>
      <c r="F657" s="65">
        <f t="shared" si="73"/>
        <v>7.6486956484319788E-240</v>
      </c>
      <c r="G657" s="65">
        <f t="shared" si="74"/>
        <v>0.22299931847612933</v>
      </c>
      <c r="H657" s="65">
        <f t="shared" si="75"/>
        <v>158.32951611805183</v>
      </c>
    </row>
    <row r="658" spans="1:8" x14ac:dyDescent="0.3">
      <c r="A658" s="65">
        <f t="shared" si="76"/>
        <v>2617</v>
      </c>
      <c r="B658" s="65">
        <v>652</v>
      </c>
      <c r="C658" s="65">
        <f t="shared" si="70"/>
        <v>0.217</v>
      </c>
      <c r="D658" s="65">
        <f t="shared" si="71"/>
        <v>5.9647204265283896E-3</v>
      </c>
      <c r="E658" s="65">
        <f t="shared" si="72"/>
        <v>1.7030980433122272E-16</v>
      </c>
      <c r="F658" s="65">
        <f t="shared" si="73"/>
        <v>3.2915705096145535E-240</v>
      </c>
      <c r="G658" s="65">
        <f t="shared" si="74"/>
        <v>0.22296472042652857</v>
      </c>
      <c r="H658" s="65">
        <f t="shared" si="75"/>
        <v>158.30495150283528</v>
      </c>
    </row>
    <row r="659" spans="1:8" x14ac:dyDescent="0.3">
      <c r="A659" s="65">
        <f t="shared" si="76"/>
        <v>2618</v>
      </c>
      <c r="B659" s="65">
        <v>653</v>
      </c>
      <c r="C659" s="65">
        <f t="shared" si="70"/>
        <v>0.217</v>
      </c>
      <c r="D659" s="65">
        <f t="shared" si="71"/>
        <v>5.9303219037640416E-3</v>
      </c>
      <c r="E659" s="65">
        <f t="shared" si="72"/>
        <v>1.6135296677338637E-16</v>
      </c>
      <c r="F659" s="65">
        <f t="shared" si="73"/>
        <v>1.4165077181473847E-240</v>
      </c>
      <c r="G659" s="65">
        <f t="shared" si="74"/>
        <v>0.22293032190376422</v>
      </c>
      <c r="H659" s="65">
        <f t="shared" si="75"/>
        <v>158.2805285516726</v>
      </c>
    </row>
    <row r="660" spans="1:8" x14ac:dyDescent="0.3">
      <c r="A660" s="65">
        <f t="shared" si="76"/>
        <v>2619</v>
      </c>
      <c r="B660" s="65">
        <v>654</v>
      </c>
      <c r="C660" s="65">
        <f t="shared" si="70"/>
        <v>0.217</v>
      </c>
      <c r="D660" s="65">
        <f t="shared" si="71"/>
        <v>5.8961217571655046E-3</v>
      </c>
      <c r="E660" s="65">
        <f t="shared" si="72"/>
        <v>1.5286718218488832E-16</v>
      </c>
      <c r="F660" s="65">
        <f t="shared" si="73"/>
        <v>6.0958563995832528E-241</v>
      </c>
      <c r="G660" s="65">
        <f t="shared" si="74"/>
        <v>0.22289612175716567</v>
      </c>
      <c r="H660" s="65">
        <f t="shared" si="75"/>
        <v>158.25624644758761</v>
      </c>
    </row>
    <row r="661" spans="1:8" x14ac:dyDescent="0.3">
      <c r="A661" s="65">
        <f t="shared" si="76"/>
        <v>2620</v>
      </c>
      <c r="B661" s="65">
        <v>655</v>
      </c>
      <c r="C661" s="65">
        <f t="shared" si="70"/>
        <v>0.217</v>
      </c>
      <c r="D661" s="65">
        <f t="shared" si="71"/>
        <v>5.8621188426980992E-3</v>
      </c>
      <c r="E661" s="65">
        <f t="shared" si="72"/>
        <v>1.4482767721257806E-16</v>
      </c>
      <c r="F661" s="65">
        <f t="shared" si="73"/>
        <v>2.6233154093177702E-241</v>
      </c>
      <c r="G661" s="65">
        <f t="shared" si="74"/>
        <v>0.22286211884269824</v>
      </c>
      <c r="H661" s="65">
        <f t="shared" si="75"/>
        <v>158.23210437831574</v>
      </c>
    </row>
    <row r="662" spans="1:8" x14ac:dyDescent="0.3">
      <c r="A662" s="65">
        <f t="shared" si="76"/>
        <v>2621</v>
      </c>
      <c r="B662" s="65">
        <v>656</v>
      </c>
      <c r="C662" s="65">
        <f t="shared" si="70"/>
        <v>0.217</v>
      </c>
      <c r="D662" s="65">
        <f t="shared" si="71"/>
        <v>5.8283120229247788E-3</v>
      </c>
      <c r="E662" s="65">
        <f t="shared" si="72"/>
        <v>1.3721098136957774E-16</v>
      </c>
      <c r="F662" s="65">
        <f t="shared" si="73"/>
        <v>1.1289281252154396E-241</v>
      </c>
      <c r="G662" s="65">
        <f t="shared" si="74"/>
        <v>0.22282831202292491</v>
      </c>
      <c r="H662" s="65">
        <f t="shared" si="75"/>
        <v>158.2081015362767</v>
      </c>
    </row>
    <row r="663" spans="1:8" x14ac:dyDescent="0.3">
      <c r="A663" s="65">
        <f t="shared" si="76"/>
        <v>2622</v>
      </c>
      <c r="B663" s="65">
        <v>657</v>
      </c>
      <c r="C663" s="65">
        <f t="shared" si="70"/>
        <v>0.217</v>
      </c>
      <c r="D663" s="65">
        <f t="shared" si="71"/>
        <v>5.794700166968105E-3</v>
      </c>
      <c r="E663" s="65">
        <f t="shared" si="72"/>
        <v>1.2999485851567368E-16</v>
      </c>
      <c r="F663" s="65">
        <f t="shared" si="73"/>
        <v>4.8582747898922802E-242</v>
      </c>
      <c r="G663" s="65">
        <f t="shared" si="74"/>
        <v>0.22279470016696823</v>
      </c>
      <c r="H663" s="65">
        <f t="shared" si="75"/>
        <v>158.18423711854743</v>
      </c>
    </row>
    <row r="664" spans="1:8" x14ac:dyDescent="0.3">
      <c r="A664" s="65">
        <f t="shared" si="76"/>
        <v>2623</v>
      </c>
      <c r="B664" s="65">
        <v>658</v>
      </c>
      <c r="C664" s="65">
        <f t="shared" si="70"/>
        <v>0.217</v>
      </c>
      <c r="D664" s="65">
        <f t="shared" si="71"/>
        <v>5.7612821504723919E-3</v>
      </c>
      <c r="E664" s="65">
        <f t="shared" si="72"/>
        <v>1.2315824194124342E-16</v>
      </c>
      <c r="F664" s="65">
        <f t="shared" si="73"/>
        <v>2.0907295519454456E-242</v>
      </c>
      <c r="G664" s="65">
        <f t="shared" si="74"/>
        <v>0.2227612821504725</v>
      </c>
      <c r="H664" s="65">
        <f t="shared" si="75"/>
        <v>158.16051032683546</v>
      </c>
    </row>
    <row r="665" spans="1:8" x14ac:dyDescent="0.3">
      <c r="A665" s="65">
        <f t="shared" si="76"/>
        <v>2624</v>
      </c>
      <c r="B665" s="65">
        <v>659</v>
      </c>
      <c r="C665" s="65">
        <f t="shared" si="70"/>
        <v>0.217</v>
      </c>
      <c r="D665" s="65">
        <f t="shared" si="71"/>
        <v>5.7280568555661219E-3</v>
      </c>
      <c r="E665" s="65">
        <f t="shared" si="72"/>
        <v>1.1668117286522632E-16</v>
      </c>
      <c r="F665" s="65">
        <f t="shared" si="73"/>
        <v>8.9973298103109622E-243</v>
      </c>
      <c r="G665" s="65">
        <f t="shared" si="74"/>
        <v>0.22272805685556624</v>
      </c>
      <c r="H665" s="65">
        <f t="shared" si="75"/>
        <v>158.13692036745203</v>
      </c>
    </row>
    <row r="666" spans="1:8" x14ac:dyDescent="0.3">
      <c r="A666" s="65">
        <f t="shared" si="76"/>
        <v>2625</v>
      </c>
      <c r="B666" s="65">
        <v>660</v>
      </c>
      <c r="C666" s="65">
        <f t="shared" si="70"/>
        <v>0.217</v>
      </c>
      <c r="D666" s="65">
        <f t="shared" si="71"/>
        <v>5.6950231708245268E-3</v>
      </c>
      <c r="E666" s="65">
        <f t="shared" si="72"/>
        <v>1.105447421675608E-16</v>
      </c>
      <c r="F666" s="65">
        <f t="shared" si="73"/>
        <v>3.8719471698376134E-243</v>
      </c>
      <c r="G666" s="65">
        <f t="shared" si="74"/>
        <v>0.22269502317082462</v>
      </c>
      <c r="H666" s="65">
        <f t="shared" si="75"/>
        <v>158.11346645128549</v>
      </c>
    </row>
    <row r="667" spans="1:8" x14ac:dyDescent="0.3">
      <c r="A667" s="65">
        <f t="shared" si="76"/>
        <v>2626</v>
      </c>
      <c r="B667" s="65">
        <v>661</v>
      </c>
      <c r="C667" s="65">
        <f t="shared" si="70"/>
        <v>0.217</v>
      </c>
      <c r="D667" s="65">
        <f t="shared" si="71"/>
        <v>5.6621799912324336E-3</v>
      </c>
      <c r="E667" s="65">
        <f t="shared" si="72"/>
        <v>1.047310351860055E-16</v>
      </c>
      <c r="F667" s="65">
        <f t="shared" si="73"/>
        <v>1.6662693490277933E-243</v>
      </c>
      <c r="G667" s="65">
        <f t="shared" si="74"/>
        <v>0.22266217999123256</v>
      </c>
      <c r="H667" s="65">
        <f t="shared" si="75"/>
        <v>158.09014779377512</v>
      </c>
    </row>
    <row r="668" spans="1:8" x14ac:dyDescent="0.3">
      <c r="A668" s="65">
        <f t="shared" si="76"/>
        <v>2627</v>
      </c>
      <c r="B668" s="65">
        <v>662</v>
      </c>
      <c r="C668" s="65">
        <f t="shared" si="70"/>
        <v>0.217</v>
      </c>
      <c r="D668" s="65">
        <f t="shared" si="71"/>
        <v>5.6295262181472756E-3</v>
      </c>
      <c r="E668" s="65">
        <f t="shared" si="72"/>
        <v>9.9223079416174312E-17</v>
      </c>
      <c r="F668" s="65">
        <f t="shared" si="73"/>
        <v>7.1706906673151571E-244</v>
      </c>
      <c r="G668" s="65">
        <f t="shared" si="74"/>
        <v>0.22262952621814738</v>
      </c>
      <c r="H668" s="65">
        <f t="shared" si="75"/>
        <v>158.06696361488463</v>
      </c>
    </row>
    <row r="669" spans="1:8" x14ac:dyDescent="0.3">
      <c r="A669" s="65">
        <f t="shared" si="76"/>
        <v>2628</v>
      </c>
      <c r="B669" s="65">
        <v>663</v>
      </c>
      <c r="C669" s="65">
        <f t="shared" si="70"/>
        <v>0.217</v>
      </c>
      <c r="D669" s="65">
        <f t="shared" si="71"/>
        <v>5.5970607592623657E-3</v>
      </c>
      <c r="E669" s="65">
        <f t="shared" si="72"/>
        <v>9.4004794962095294E-17</v>
      </c>
      <c r="F669" s="65">
        <f t="shared" si="73"/>
        <v>3.0858639196791125E-244</v>
      </c>
      <c r="G669" s="65">
        <f t="shared" si="74"/>
        <v>0.22259706075926244</v>
      </c>
      <c r="H669" s="65">
        <f t="shared" si="75"/>
        <v>158.04391313907632</v>
      </c>
    </row>
    <row r="670" spans="1:8" x14ac:dyDescent="0.3">
      <c r="A670" s="65">
        <f t="shared" si="76"/>
        <v>2629</v>
      </c>
      <c r="B670" s="65">
        <v>664</v>
      </c>
      <c r="C670" s="65">
        <f t="shared" si="70"/>
        <v>0.217</v>
      </c>
      <c r="D670" s="65">
        <f t="shared" si="71"/>
        <v>5.5647825285703367E-3</v>
      </c>
      <c r="E670" s="65">
        <f t="shared" si="72"/>
        <v>8.9060947592652676E-17</v>
      </c>
      <c r="F670" s="65">
        <f t="shared" si="73"/>
        <v>1.3279831152363403E-244</v>
      </c>
      <c r="G670" s="65">
        <f t="shared" si="74"/>
        <v>0.22256478252857043</v>
      </c>
      <c r="H670" s="65">
        <f t="shared" si="75"/>
        <v>158.020995595285</v>
      </c>
    </row>
    <row r="671" spans="1:8" x14ac:dyDescent="0.3">
      <c r="A671" s="65">
        <f t="shared" si="76"/>
        <v>2630</v>
      </c>
      <c r="B671" s="65">
        <v>665</v>
      </c>
      <c r="C671" s="65">
        <f t="shared" si="70"/>
        <v>0.217</v>
      </c>
      <c r="D671" s="65">
        <f t="shared" si="71"/>
        <v>5.5326904463268295E-3</v>
      </c>
      <c r="E671" s="65">
        <f t="shared" si="72"/>
        <v>8.4377104266857579E-17</v>
      </c>
      <c r="F671" s="65">
        <f t="shared" si="73"/>
        <v>5.7148960558707948E-245</v>
      </c>
      <c r="G671" s="65">
        <f t="shared" si="74"/>
        <v>0.22253269044632693</v>
      </c>
      <c r="H671" s="65">
        <f t="shared" si="75"/>
        <v>157.99821021689212</v>
      </c>
    </row>
    <row r="672" spans="1:8" x14ac:dyDescent="0.3">
      <c r="A672" s="65">
        <f t="shared" si="76"/>
        <v>2631</v>
      </c>
      <c r="B672" s="65">
        <v>666</v>
      </c>
      <c r="C672" s="65">
        <f t="shared" si="70"/>
        <v>0.217</v>
      </c>
      <c r="D672" s="65">
        <f t="shared" si="71"/>
        <v>5.5007834390143591E-3</v>
      </c>
      <c r="E672" s="65">
        <f t="shared" si="72"/>
        <v>7.9939590998103165E-17</v>
      </c>
      <c r="F672" s="65">
        <f t="shared" si="73"/>
        <v>2.4593713997331275E-245</v>
      </c>
      <c r="G672" s="65">
        <f t="shared" si="74"/>
        <v>0.22250078343901444</v>
      </c>
      <c r="H672" s="65">
        <f t="shared" si="75"/>
        <v>157.97555624170025</v>
      </c>
    </row>
    <row r="673" spans="1:8" x14ac:dyDescent="0.3">
      <c r="A673" s="65">
        <f t="shared" si="76"/>
        <v>2632</v>
      </c>
      <c r="B673" s="65">
        <v>667</v>
      </c>
      <c r="C673" s="65">
        <f t="shared" si="70"/>
        <v>0.217</v>
      </c>
      <c r="D673" s="65">
        <f t="shared" si="71"/>
        <v>5.4690604393064189E-3</v>
      </c>
      <c r="E673" s="65">
        <f t="shared" si="72"/>
        <v>7.5735452934404936E-17</v>
      </c>
      <c r="F673" s="65">
        <f t="shared" si="73"/>
        <v>1.0583757994358924E-245</v>
      </c>
      <c r="G673" s="65">
        <f t="shared" si="74"/>
        <v>0.2224690604393065</v>
      </c>
      <c r="H673" s="65">
        <f t="shared" si="75"/>
        <v>157.95303291190763</v>
      </c>
    </row>
    <row r="674" spans="1:8" x14ac:dyDescent="0.3">
      <c r="A674" s="65">
        <f t="shared" si="76"/>
        <v>2633</v>
      </c>
      <c r="B674" s="65">
        <v>668</v>
      </c>
      <c r="C674" s="65">
        <f t="shared" si="70"/>
        <v>0.217</v>
      </c>
      <c r="D674" s="65">
        <f t="shared" si="71"/>
        <v>5.437520386031772E-3</v>
      </c>
      <c r="E674" s="65">
        <f t="shared" si="72"/>
        <v>7.1752416538078238E-17</v>
      </c>
      <c r="F674" s="65">
        <f t="shared" si="73"/>
        <v>4.554657067872072E-246</v>
      </c>
      <c r="G674" s="65">
        <f t="shared" si="74"/>
        <v>0.22243752038603185</v>
      </c>
      <c r="H674" s="65">
        <f t="shared" si="75"/>
        <v>157.9306394740826</v>
      </c>
    </row>
    <row r="675" spans="1:8" x14ac:dyDescent="0.3">
      <c r="A675" s="65">
        <f t="shared" si="76"/>
        <v>2634</v>
      </c>
      <c r="B675" s="65">
        <v>669</v>
      </c>
      <c r="C675" s="65">
        <f t="shared" si="70"/>
        <v>0.217</v>
      </c>
      <c r="D675" s="65">
        <f t="shared" si="71"/>
        <v>5.4061622241389435E-3</v>
      </c>
      <c r="E675" s="65">
        <f t="shared" si="72"/>
        <v>6.7978853754435488E-17</v>
      </c>
      <c r="F675" s="65">
        <f t="shared" si="73"/>
        <v>1.9600694778708621E-246</v>
      </c>
      <c r="G675" s="65">
        <f t="shared" si="74"/>
        <v>0.222406162224139</v>
      </c>
      <c r="H675" s="65">
        <f t="shared" si="75"/>
        <v>157.90837517913869</v>
      </c>
    </row>
    <row r="676" spans="1:8" x14ac:dyDescent="0.3">
      <c r="A676" s="65">
        <f t="shared" si="76"/>
        <v>2635</v>
      </c>
      <c r="B676" s="65">
        <v>670</v>
      </c>
      <c r="C676" s="65">
        <f t="shared" si="70"/>
        <v>0.217</v>
      </c>
      <c r="D676" s="65">
        <f t="shared" si="71"/>
        <v>5.3749849046609479E-3</v>
      </c>
      <c r="E676" s="65">
        <f t="shared" si="72"/>
        <v>6.4403748064911232E-17</v>
      </c>
      <c r="F676" s="65">
        <f t="shared" si="73"/>
        <v>8.4350419819331662E-247</v>
      </c>
      <c r="G676" s="65">
        <f t="shared" si="74"/>
        <v>0.22237498490466101</v>
      </c>
      <c r="H676" s="65">
        <f t="shared" si="75"/>
        <v>157.8862392823093</v>
      </c>
    </row>
    <row r="677" spans="1:8" x14ac:dyDescent="0.3">
      <c r="A677" s="65">
        <f t="shared" si="76"/>
        <v>2636</v>
      </c>
      <c r="B677" s="65">
        <v>671</v>
      </c>
      <c r="C677" s="65">
        <f t="shared" si="70"/>
        <v>0.217</v>
      </c>
      <c r="D677" s="65">
        <f t="shared" si="71"/>
        <v>5.3439873846801763E-3</v>
      </c>
      <c r="E677" s="65">
        <f t="shared" si="72"/>
        <v>6.1016662325494403E-17</v>
      </c>
      <c r="F677" s="65">
        <f t="shared" si="73"/>
        <v>3.6299699597517357E-247</v>
      </c>
      <c r="G677" s="65">
        <f t="shared" si="74"/>
        <v>0.22234398738468023</v>
      </c>
      <c r="H677" s="65">
        <f t="shared" si="75"/>
        <v>157.86423104312297</v>
      </c>
    </row>
    <row r="678" spans="1:8" x14ac:dyDescent="0.3">
      <c r="A678" s="65">
        <f t="shared" si="76"/>
        <v>2637</v>
      </c>
      <c r="B678" s="65">
        <v>672</v>
      </c>
      <c r="C678" s="65">
        <f t="shared" si="70"/>
        <v>0.217</v>
      </c>
      <c r="D678" s="65">
        <f t="shared" si="71"/>
        <v>5.3131686272935366E-3</v>
      </c>
      <c r="E678" s="65">
        <f t="shared" si="72"/>
        <v>5.7807708296588774E-17</v>
      </c>
      <c r="F678" s="65">
        <f t="shared" si="73"/>
        <v>1.562135901270304E-247</v>
      </c>
      <c r="G678" s="65">
        <f t="shared" si="74"/>
        <v>0.22231316862729358</v>
      </c>
      <c r="H678" s="65">
        <f t="shared" si="75"/>
        <v>157.84234972537845</v>
      </c>
    </row>
    <row r="679" spans="1:8" x14ac:dyDescent="0.3">
      <c r="A679" s="65">
        <f t="shared" si="76"/>
        <v>2638</v>
      </c>
      <c r="B679" s="65">
        <v>673</v>
      </c>
      <c r="C679" s="65">
        <f t="shared" si="70"/>
        <v>0.217</v>
      </c>
      <c r="D679" s="65">
        <f t="shared" si="71"/>
        <v>5.2825276015777403E-3</v>
      </c>
      <c r="E679" s="65">
        <f t="shared" si="72"/>
        <v>5.476751777534145E-17</v>
      </c>
      <c r="F679" s="65">
        <f t="shared" si="73"/>
        <v>6.7225585916542463E-248</v>
      </c>
      <c r="G679" s="65">
        <f t="shared" si="74"/>
        <v>0.2222825276015778</v>
      </c>
      <c r="H679" s="65">
        <f t="shared" si="75"/>
        <v>157.82059459712025</v>
      </c>
    </row>
    <row r="680" spans="1:8" x14ac:dyDescent="0.3">
      <c r="A680" s="65">
        <f t="shared" si="76"/>
        <v>2639</v>
      </c>
      <c r="B680" s="65">
        <v>674</v>
      </c>
      <c r="C680" s="65">
        <f t="shared" si="70"/>
        <v>0.217</v>
      </c>
      <c r="D680" s="65">
        <f t="shared" si="71"/>
        <v>5.2520632825548393E-3</v>
      </c>
      <c r="E680" s="65">
        <f t="shared" si="72"/>
        <v>5.1887215246160181E-17</v>
      </c>
      <c r="F680" s="65">
        <f t="shared" si="73"/>
        <v>2.8930129562654737E-248</v>
      </c>
      <c r="G680" s="65">
        <f t="shared" si="74"/>
        <v>0.2222520632825549</v>
      </c>
      <c r="H680" s="65">
        <f t="shared" si="75"/>
        <v>157.79896493061398</v>
      </c>
    </row>
    <row r="681" spans="1:8" x14ac:dyDescent="0.3">
      <c r="A681" s="65">
        <f t="shared" si="76"/>
        <v>2640</v>
      </c>
      <c r="B681" s="65">
        <v>675</v>
      </c>
      <c r="C681" s="65">
        <f t="shared" si="70"/>
        <v>0.217</v>
      </c>
      <c r="D681" s="65">
        <f t="shared" si="71"/>
        <v>5.2217746511579229E-3</v>
      </c>
      <c r="E681" s="65">
        <f t="shared" si="72"/>
        <v>4.9158391969582987E-17</v>
      </c>
      <c r="F681" s="65">
        <f t="shared" si="73"/>
        <v>1.244990854451047E-248</v>
      </c>
      <c r="G681" s="65">
        <f t="shared" si="74"/>
        <v>0.22222177465115797</v>
      </c>
      <c r="H681" s="65">
        <f t="shared" si="75"/>
        <v>157.77746000232216</v>
      </c>
    </row>
    <row r="682" spans="1:8" x14ac:dyDescent="0.3">
      <c r="A682" s="65">
        <f t="shared" si="76"/>
        <v>2641</v>
      </c>
      <c r="B682" s="65">
        <v>676</v>
      </c>
      <c r="C682" s="65">
        <f t="shared" si="70"/>
        <v>0.217</v>
      </c>
      <c r="D682" s="65">
        <f t="shared" si="71"/>
        <v>5.1916606941970435E-3</v>
      </c>
      <c r="E682" s="65">
        <f t="shared" si="72"/>
        <v>4.6573081433851095E-17</v>
      </c>
      <c r="F682" s="65">
        <f t="shared" si="73"/>
        <v>5.3577438162165552E-249</v>
      </c>
      <c r="G682" s="65">
        <f t="shared" si="74"/>
        <v>0.2221916606941971</v>
      </c>
      <c r="H682" s="65">
        <f t="shared" si="75"/>
        <v>157.75607909287993</v>
      </c>
    </row>
    <row r="683" spans="1:8" x14ac:dyDescent="0.3">
      <c r="A683" s="65">
        <f t="shared" si="76"/>
        <v>2642</v>
      </c>
      <c r="B683" s="65">
        <v>677</v>
      </c>
      <c r="C683" s="65">
        <f t="shared" si="70"/>
        <v>0.217</v>
      </c>
      <c r="D683" s="65">
        <f t="shared" si="71"/>
        <v>5.1617204043253083E-3</v>
      </c>
      <c r="E683" s="65">
        <f t="shared" si="72"/>
        <v>4.4123736097515611E-17</v>
      </c>
      <c r="F683" s="65">
        <f t="shared" si="73"/>
        <v>2.3056730655956343E-249</v>
      </c>
      <c r="G683" s="65">
        <f t="shared" si="74"/>
        <v>0.22216172040432536</v>
      </c>
      <c r="H683" s="65">
        <f t="shared" si="75"/>
        <v>157.734821487071</v>
      </c>
    </row>
    <row r="684" spans="1:8" x14ac:dyDescent="0.3">
      <c r="A684" s="65">
        <f t="shared" si="76"/>
        <v>2643</v>
      </c>
      <c r="B684" s="65">
        <v>678</v>
      </c>
      <c r="C684" s="65">
        <f t="shared" si="70"/>
        <v>0.217</v>
      </c>
      <c r="D684" s="65">
        <f t="shared" si="71"/>
        <v>5.1319527800051971E-3</v>
      </c>
      <c r="E684" s="65">
        <f t="shared" si="72"/>
        <v>4.1803205355188966E-17</v>
      </c>
      <c r="F684" s="65">
        <f t="shared" si="73"/>
        <v>9.9223263891837748E-250</v>
      </c>
      <c r="G684" s="65">
        <f t="shared" si="74"/>
        <v>0.22213195278000525</v>
      </c>
      <c r="H684" s="65">
        <f t="shared" si="75"/>
        <v>157.71368647380373</v>
      </c>
    </row>
    <row r="685" spans="1:8" x14ac:dyDescent="0.3">
      <c r="A685" s="65">
        <f t="shared" si="76"/>
        <v>2644</v>
      </c>
      <c r="B685" s="65">
        <v>679</v>
      </c>
      <c r="C685" s="65">
        <f t="shared" si="70"/>
        <v>0.217</v>
      </c>
      <c r="D685" s="65">
        <f t="shared" si="71"/>
        <v>5.1023568254750474E-3</v>
      </c>
      <c r="E685" s="65">
        <f t="shared" si="72"/>
        <v>3.9604714662104355E-17</v>
      </c>
      <c r="F685" s="65">
        <f t="shared" si="73"/>
        <v>4.2700139253289601E-250</v>
      </c>
      <c r="G685" s="65">
        <f t="shared" si="74"/>
        <v>0.22210235682547508</v>
      </c>
      <c r="H685" s="65">
        <f t="shared" si="75"/>
        <v>157.6926733460873</v>
      </c>
    </row>
    <row r="686" spans="1:8" x14ac:dyDescent="0.3">
      <c r="A686" s="65">
        <f t="shared" si="76"/>
        <v>2645</v>
      </c>
      <c r="B686" s="65">
        <v>680</v>
      </c>
      <c r="C686" s="65">
        <f t="shared" si="70"/>
        <v>0.217</v>
      </c>
      <c r="D686" s="65">
        <f t="shared" si="71"/>
        <v>5.0729315507157605E-3</v>
      </c>
      <c r="E686" s="65">
        <f t="shared" si="72"/>
        <v>3.7521845756547768E-17</v>
      </c>
      <c r="F686" s="65">
        <f t="shared" si="73"/>
        <v>1.8375750007960696E-250</v>
      </c>
      <c r="G686" s="65">
        <f t="shared" si="74"/>
        <v>0.22207293155071578</v>
      </c>
      <c r="H686" s="65">
        <f t="shared" si="75"/>
        <v>157.67178140100819</v>
      </c>
    </row>
    <row r="687" spans="1:8" x14ac:dyDescent="0.3">
      <c r="A687" s="65">
        <f t="shared" si="76"/>
        <v>2646</v>
      </c>
      <c r="B687" s="65">
        <v>681</v>
      </c>
      <c r="C687" s="65">
        <f t="shared" si="70"/>
        <v>0.217</v>
      </c>
      <c r="D687" s="65">
        <f t="shared" si="71"/>
        <v>5.0436759714176617E-3</v>
      </c>
      <c r="E687" s="65">
        <f t="shared" si="72"/>
        <v>3.5548517922420638E-17</v>
      </c>
      <c r="F687" s="65">
        <f t="shared" si="73"/>
        <v>7.9078943127580931E-251</v>
      </c>
      <c r="G687" s="65">
        <f t="shared" si="74"/>
        <v>0.22204367597141769</v>
      </c>
      <c r="H687" s="65">
        <f t="shared" si="75"/>
        <v>157.65100993970657</v>
      </c>
    </row>
    <row r="688" spans="1:8" x14ac:dyDescent="0.3">
      <c r="A688" s="65">
        <f t="shared" si="76"/>
        <v>2647</v>
      </c>
      <c r="B688" s="65">
        <v>682</v>
      </c>
      <c r="C688" s="65">
        <f t="shared" si="70"/>
        <v>0.217</v>
      </c>
      <c r="D688" s="65">
        <f t="shared" si="71"/>
        <v>5.0145891089475982E-3</v>
      </c>
      <c r="E688" s="65">
        <f t="shared" si="72"/>
        <v>3.3678970237228778E-17</v>
      </c>
      <c r="F688" s="65">
        <f t="shared" si="73"/>
        <v>3.403115107392501E-251</v>
      </c>
      <c r="G688" s="65">
        <f t="shared" si="74"/>
        <v>0.22201458910894761</v>
      </c>
      <c r="H688" s="65">
        <f t="shared" si="75"/>
        <v>157.63035826735282</v>
      </c>
    </row>
    <row r="689" spans="1:8" x14ac:dyDescent="0.3">
      <c r="A689" s="65">
        <f t="shared" si="76"/>
        <v>2648</v>
      </c>
      <c r="B689" s="65">
        <v>683</v>
      </c>
      <c r="C689" s="65">
        <f t="shared" si="70"/>
        <v>0.217</v>
      </c>
      <c r="D689" s="65">
        <f t="shared" si="71"/>
        <v>4.9856699903161822E-3</v>
      </c>
      <c r="E689" s="65">
        <f t="shared" si="72"/>
        <v>3.1907744753677667E-17</v>
      </c>
      <c r="F689" s="65">
        <f t="shared" si="73"/>
        <v>1.4645102698802381E-251</v>
      </c>
      <c r="G689" s="65">
        <f t="shared" si="74"/>
        <v>0.22198566999031621</v>
      </c>
      <c r="H689" s="65">
        <f t="shared" si="75"/>
        <v>157.60982569312452</v>
      </c>
    </row>
    <row r="690" spans="1:8" x14ac:dyDescent="0.3">
      <c r="A690" s="65">
        <f t="shared" si="76"/>
        <v>2649</v>
      </c>
      <c r="B690" s="65">
        <v>684</v>
      </c>
      <c r="C690" s="65">
        <f t="shared" si="70"/>
        <v>0.217</v>
      </c>
      <c r="D690" s="65">
        <f t="shared" si="71"/>
        <v>4.9569176481452622E-3</v>
      </c>
      <c r="E690" s="65">
        <f t="shared" si="72"/>
        <v>3.0229670565771588E-17</v>
      </c>
      <c r="F690" s="65">
        <f t="shared" si="73"/>
        <v>6.3024325152141164E-252</v>
      </c>
      <c r="G690" s="65">
        <f t="shared" si="74"/>
        <v>0.22195691764814529</v>
      </c>
      <c r="H690" s="65">
        <f t="shared" si="75"/>
        <v>157.58941153018316</v>
      </c>
    </row>
    <row r="691" spans="1:8" x14ac:dyDescent="0.3">
      <c r="A691" s="65">
        <f t="shared" si="76"/>
        <v>2650</v>
      </c>
      <c r="B691" s="65">
        <v>685</v>
      </c>
      <c r="C691" s="65">
        <f t="shared" si="70"/>
        <v>0.217</v>
      </c>
      <c r="D691" s="65">
        <f t="shared" si="71"/>
        <v>4.9283311206355426E-3</v>
      </c>
      <c r="E691" s="65">
        <f t="shared" si="72"/>
        <v>2.8639848712897287E-17</v>
      </c>
      <c r="F691" s="65">
        <f t="shared" si="73"/>
        <v>2.7122142074207738E-252</v>
      </c>
      <c r="G691" s="65">
        <f t="shared" si="74"/>
        <v>0.22192833112063556</v>
      </c>
      <c r="H691" s="65">
        <f t="shared" si="75"/>
        <v>157.56911509565126</v>
      </c>
    </row>
    <row r="692" spans="1:8" x14ac:dyDescent="0.3">
      <c r="A692" s="65">
        <f t="shared" si="76"/>
        <v>2651</v>
      </c>
      <c r="B692" s="65">
        <v>686</v>
      </c>
      <c r="C692" s="65">
        <f t="shared" si="70"/>
        <v>0.217</v>
      </c>
      <c r="D692" s="65">
        <f t="shared" si="71"/>
        <v>4.8999094515344314E-3</v>
      </c>
      <c r="E692" s="65">
        <f t="shared" si="72"/>
        <v>2.7133637877826947E-17</v>
      </c>
      <c r="F692" s="65">
        <f t="shared" si="73"/>
        <v>1.1671851922535316E-252</v>
      </c>
      <c r="G692" s="65">
        <f t="shared" si="74"/>
        <v>0.22189990945153446</v>
      </c>
      <c r="H692" s="65">
        <f t="shared" si="75"/>
        <v>157.54893571058946</v>
      </c>
    </row>
    <row r="693" spans="1:8" x14ac:dyDescent="0.3">
      <c r="A693" s="65">
        <f t="shared" si="76"/>
        <v>2652</v>
      </c>
      <c r="B693" s="65">
        <v>687</v>
      </c>
      <c r="C693" s="65">
        <f t="shared" si="70"/>
        <v>0.217</v>
      </c>
      <c r="D693" s="65">
        <f t="shared" si="71"/>
        <v>4.8716516901040315E-3</v>
      </c>
      <c r="E693" s="65">
        <f t="shared" si="72"/>
        <v>2.5706640836880511E-17</v>
      </c>
      <c r="F693" s="65">
        <f t="shared" si="73"/>
        <v>5.0229117939450508E-253</v>
      </c>
      <c r="G693" s="65">
        <f t="shared" si="74"/>
        <v>0.22187165169010406</v>
      </c>
      <c r="H693" s="65">
        <f t="shared" si="75"/>
        <v>157.52887269997387</v>
      </c>
    </row>
    <row r="694" spans="1:8" x14ac:dyDescent="0.3">
      <c r="A694" s="65">
        <f t="shared" si="76"/>
        <v>2653</v>
      </c>
      <c r="B694" s="65">
        <v>688</v>
      </c>
      <c r="C694" s="65">
        <f t="shared" si="70"/>
        <v>0.217</v>
      </c>
      <c r="D694" s="65">
        <f t="shared" si="71"/>
        <v>4.84355689108936E-3</v>
      </c>
      <c r="E694" s="65">
        <f t="shared" si="72"/>
        <v>2.4354691622695606E-17</v>
      </c>
      <c r="F694" s="65">
        <f t="shared" si="73"/>
        <v>2.161580103757177E-253</v>
      </c>
      <c r="G694" s="65">
        <f t="shared" si="74"/>
        <v>0.22184355689108939</v>
      </c>
      <c r="H694" s="65">
        <f t="shared" si="75"/>
        <v>157.50892539267346</v>
      </c>
    </row>
    <row r="695" spans="1:8" x14ac:dyDescent="0.3">
      <c r="A695" s="65">
        <f t="shared" si="76"/>
        <v>2654</v>
      </c>
      <c r="B695" s="65">
        <v>689</v>
      </c>
      <c r="C695" s="65">
        <f t="shared" si="70"/>
        <v>0.217</v>
      </c>
      <c r="D695" s="65">
        <f t="shared" si="71"/>
        <v>4.8156241146867047E-3</v>
      </c>
      <c r="E695" s="65">
        <f t="shared" si="72"/>
        <v>2.3073843362125656E-17</v>
      </c>
      <c r="F695" s="65">
        <f t="shared" si="73"/>
        <v>9.3022309302581657E-254</v>
      </c>
      <c r="G695" s="65">
        <f t="shared" si="74"/>
        <v>0.22181562411468672</v>
      </c>
      <c r="H695" s="65">
        <f t="shared" si="75"/>
        <v>157.48909312142757</v>
      </c>
    </row>
    <row r="696" spans="1:8" x14ac:dyDescent="0.3">
      <c r="A696" s="65">
        <f t="shared" si="76"/>
        <v>2655</v>
      </c>
      <c r="B696" s="65">
        <v>690</v>
      </c>
      <c r="C696" s="65">
        <f t="shared" si="70"/>
        <v>0.217</v>
      </c>
      <c r="D696" s="65">
        <f t="shared" si="71"/>
        <v>4.7878524265122079E-3</v>
      </c>
      <c r="E696" s="65">
        <f t="shared" si="72"/>
        <v>2.1860356753758941E-17</v>
      </c>
      <c r="F696" s="65">
        <f t="shared" si="73"/>
        <v>4.0031595465481977E-254</v>
      </c>
      <c r="G696" s="65">
        <f t="shared" si="74"/>
        <v>0.22178785242651222</v>
      </c>
      <c r="H696" s="65">
        <f t="shared" si="75"/>
        <v>157.46937522282369</v>
      </c>
    </row>
    <row r="697" spans="1:8" x14ac:dyDescent="0.3">
      <c r="A697" s="65">
        <f t="shared" si="76"/>
        <v>2656</v>
      </c>
      <c r="B697" s="65">
        <v>691</v>
      </c>
      <c r="C697" s="65">
        <f t="shared" si="70"/>
        <v>0.217</v>
      </c>
      <c r="D697" s="65">
        <f t="shared" si="71"/>
        <v>4.7602408975705923E-3</v>
      </c>
      <c r="E697" s="65">
        <f t="shared" si="72"/>
        <v>2.0710689151423058E-17</v>
      </c>
      <c r="F697" s="65">
        <f t="shared" si="73"/>
        <v>1.7227358120075421E-254</v>
      </c>
      <c r="G697" s="65">
        <f t="shared" si="74"/>
        <v>0.22176024089757063</v>
      </c>
      <c r="H697" s="65">
        <f t="shared" si="75"/>
        <v>157.44977103727516</v>
      </c>
    </row>
    <row r="698" spans="1:8" x14ac:dyDescent="0.3">
      <c r="A698" s="65">
        <f t="shared" si="76"/>
        <v>2657</v>
      </c>
      <c r="B698" s="65">
        <v>692</v>
      </c>
      <c r="C698" s="65">
        <f t="shared" si="70"/>
        <v>0.217</v>
      </c>
      <c r="D698" s="65">
        <f t="shared" si="71"/>
        <v>4.7327886042240995E-3</v>
      </c>
      <c r="E698" s="65">
        <f t="shared" si="72"/>
        <v>1.9621484221803461E-17</v>
      </c>
      <c r="F698" s="65">
        <f t="shared" si="73"/>
        <v>7.4136907197025012E-255</v>
      </c>
      <c r="G698" s="65">
        <f t="shared" si="74"/>
        <v>0.22173278860422413</v>
      </c>
      <c r="H698" s="65">
        <f t="shared" si="75"/>
        <v>157.43027990899913</v>
      </c>
    </row>
    <row r="699" spans="1:8" x14ac:dyDescent="0.3">
      <c r="A699" s="65">
        <f t="shared" si="76"/>
        <v>2658</v>
      </c>
      <c r="B699" s="65">
        <v>693</v>
      </c>
      <c r="C699" s="65">
        <f t="shared" si="70"/>
        <v>0.217</v>
      </c>
      <c r="D699" s="65">
        <f t="shared" si="71"/>
        <v>4.7054946281615837E-3</v>
      </c>
      <c r="E699" s="65">
        <f t="shared" si="72"/>
        <v>1.8589562145981291E-17</v>
      </c>
      <c r="F699" s="65">
        <f t="shared" si="73"/>
        <v>3.1904375415144829E-255</v>
      </c>
      <c r="G699" s="65">
        <f t="shared" si="74"/>
        <v>0.22170549462816161</v>
      </c>
      <c r="H699" s="65">
        <f t="shared" si="75"/>
        <v>157.41090118599473</v>
      </c>
    </row>
    <row r="700" spans="1:8" x14ac:dyDescent="0.3">
      <c r="A700" s="65">
        <f t="shared" si="76"/>
        <v>2659</v>
      </c>
      <c r="B700" s="65">
        <v>694</v>
      </c>
      <c r="C700" s="65">
        <f t="shared" si="70"/>
        <v>0.217</v>
      </c>
      <c r="D700" s="65">
        <f t="shared" si="71"/>
        <v>4.6783580563678016E-3</v>
      </c>
      <c r="E700" s="65">
        <f t="shared" si="72"/>
        <v>1.7611910336288547E-17</v>
      </c>
      <c r="F700" s="65">
        <f t="shared" si="73"/>
        <v>1.3729857490890099E-255</v>
      </c>
      <c r="G700" s="65">
        <f t="shared" si="74"/>
        <v>0.22167835805636782</v>
      </c>
      <c r="H700" s="65">
        <f t="shared" si="75"/>
        <v>157.39163422002116</v>
      </c>
    </row>
    <row r="701" spans="1:8" x14ac:dyDescent="0.3">
      <c r="A701" s="65">
        <f t="shared" si="76"/>
        <v>2660</v>
      </c>
      <c r="B701" s="65">
        <v>695</v>
      </c>
      <c r="C701" s="65">
        <f t="shared" si="70"/>
        <v>0.217</v>
      </c>
      <c r="D701" s="65">
        <f t="shared" si="71"/>
        <v>4.6513779810928536E-3</v>
      </c>
      <c r="E701" s="65">
        <f t="shared" si="72"/>
        <v>1.6685674641375142E-17</v>
      </c>
      <c r="F701" s="65">
        <f t="shared" si="73"/>
        <v>5.9085622039999816E-256</v>
      </c>
      <c r="G701" s="65">
        <f t="shared" si="74"/>
        <v>0.22165137798109288</v>
      </c>
      <c r="H701" s="65">
        <f t="shared" si="75"/>
        <v>157.37247836657596</v>
      </c>
    </row>
    <row r="702" spans="1:8" x14ac:dyDescent="0.3">
      <c r="A702" s="65">
        <f t="shared" si="76"/>
        <v>2661</v>
      </c>
      <c r="B702" s="65">
        <v>696</v>
      </c>
      <c r="C702" s="65">
        <f t="shared" si="70"/>
        <v>0.217</v>
      </c>
      <c r="D702" s="65">
        <f t="shared" si="71"/>
        <v>4.6245534998218436E-3</v>
      </c>
      <c r="E702" s="65">
        <f t="shared" si="72"/>
        <v>1.5808151013815502E-17</v>
      </c>
      <c r="F702" s="65">
        <f t="shared" si="73"/>
        <v>2.5427144703945373E-256</v>
      </c>
      <c r="G702" s="65">
        <f t="shared" si="74"/>
        <v>0.22162455349982188</v>
      </c>
      <c r="H702" s="65">
        <f t="shared" si="75"/>
        <v>157.35343298487354</v>
      </c>
    </row>
    <row r="703" spans="1:8" x14ac:dyDescent="0.3">
      <c r="A703" s="65">
        <f t="shared" si="76"/>
        <v>2662</v>
      </c>
      <c r="B703" s="65">
        <v>697</v>
      </c>
      <c r="C703" s="65">
        <f t="shared" si="70"/>
        <v>0.217</v>
      </c>
      <c r="D703" s="65">
        <f t="shared" si="71"/>
        <v>4.5978837152446687E-3</v>
      </c>
      <c r="E703" s="65">
        <f t="shared" si="72"/>
        <v>1.497677761592759E-17</v>
      </c>
      <c r="F703" s="65">
        <f t="shared" si="73"/>
        <v>1.0942419923371694E-256</v>
      </c>
      <c r="G703" s="65">
        <f t="shared" si="74"/>
        <v>0.22159788371524469</v>
      </c>
      <c r="H703" s="65">
        <f t="shared" si="75"/>
        <v>157.33449743782373</v>
      </c>
    </row>
    <row r="704" spans="1:8" x14ac:dyDescent="0.3">
      <c r="A704" s="65">
        <f t="shared" si="76"/>
        <v>2663</v>
      </c>
      <c r="B704" s="65">
        <v>698</v>
      </c>
      <c r="C704" s="65">
        <f t="shared" si="70"/>
        <v>0.217</v>
      </c>
      <c r="D704" s="65">
        <f t="shared" si="71"/>
        <v>4.5713677352260187E-3</v>
      </c>
      <c r="E704" s="65">
        <f t="shared" si="72"/>
        <v>1.4189127340757298E-17</v>
      </c>
      <c r="F704" s="65">
        <f t="shared" si="73"/>
        <v>4.7090050878116496E-257</v>
      </c>
      <c r="G704" s="65">
        <f t="shared" si="74"/>
        <v>0.22157136773522604</v>
      </c>
      <c r="H704" s="65">
        <f t="shared" si="75"/>
        <v>157.31567109201049</v>
      </c>
    </row>
    <row r="705" spans="1:8" x14ac:dyDescent="0.3">
      <c r="A705" s="65">
        <f t="shared" si="76"/>
        <v>2664</v>
      </c>
      <c r="B705" s="65">
        <v>699</v>
      </c>
      <c r="C705" s="65">
        <f t="shared" si="70"/>
        <v>0.217</v>
      </c>
      <c r="D705" s="65">
        <f t="shared" si="71"/>
        <v>4.5450046727755107E-3</v>
      </c>
      <c r="E705" s="65">
        <f t="shared" si="72"/>
        <v>1.3442900726396034E-17</v>
      </c>
      <c r="F705" s="65">
        <f t="shared" si="73"/>
        <v>2.0264922267946821E-257</v>
      </c>
      <c r="G705" s="65">
        <f t="shared" si="74"/>
        <v>0.22154500467277552</v>
      </c>
      <c r="H705" s="65">
        <f t="shared" si="75"/>
        <v>157.29695331767061</v>
      </c>
    </row>
    <row r="706" spans="1:8" x14ac:dyDescent="0.3">
      <c r="A706" s="65">
        <f t="shared" si="76"/>
        <v>2665</v>
      </c>
      <c r="B706" s="65">
        <v>700</v>
      </c>
      <c r="C706" s="65">
        <f t="shared" si="70"/>
        <v>0.217</v>
      </c>
      <c r="D706" s="65">
        <f t="shared" si="71"/>
        <v>4.5187936460180421E-3</v>
      </c>
      <c r="E706" s="65">
        <f t="shared" si="72"/>
        <v>1.2735919242944462E-17</v>
      </c>
      <c r="F706" s="65">
        <f t="shared" si="73"/>
        <v>8.720888316490875E-258</v>
      </c>
      <c r="G706" s="65">
        <f t="shared" si="74"/>
        <v>0.22151879364601804</v>
      </c>
      <c r="H706" s="65">
        <f t="shared" si="75"/>
        <v>157.27834348867282</v>
      </c>
    </row>
    <row r="707" spans="1:8" x14ac:dyDescent="0.3">
      <c r="A707" s="65">
        <f t="shared" si="76"/>
        <v>2666</v>
      </c>
      <c r="B707" s="65">
        <v>701</v>
      </c>
      <c r="C707" s="65">
        <f t="shared" si="70"/>
        <v>0.217</v>
      </c>
      <c r="D707" s="65">
        <f t="shared" si="71"/>
        <v>4.4927337781642809E-3</v>
      </c>
      <c r="E707" s="65">
        <f t="shared" si="72"/>
        <v>1.2066118932523646E-17</v>
      </c>
      <c r="F707" s="65">
        <f t="shared" si="73"/>
        <v>3.7529822233269578E-258</v>
      </c>
      <c r="G707" s="65">
        <f t="shared" si="74"/>
        <v>0.22149273377816428</v>
      </c>
      <c r="H707" s="65">
        <f t="shared" si="75"/>
        <v>157.25984098249663</v>
      </c>
    </row>
    <row r="708" spans="1:8" x14ac:dyDescent="0.3">
      <c r="A708" s="65">
        <f t="shared" si="76"/>
        <v>2667</v>
      </c>
      <c r="B708" s="65">
        <v>702</v>
      </c>
      <c r="C708" s="65">
        <f t="shared" si="70"/>
        <v>0.217</v>
      </c>
      <c r="D708" s="65">
        <f t="shared" si="71"/>
        <v>4.4668241974813389E-3</v>
      </c>
      <c r="E708" s="65">
        <f t="shared" si="72"/>
        <v>1.1431544383767999E-17</v>
      </c>
      <c r="F708" s="65">
        <f t="shared" si="73"/>
        <v>1.6150734945170871E-258</v>
      </c>
      <c r="G708" s="65">
        <f t="shared" si="74"/>
        <v>0.22146682419748134</v>
      </c>
      <c r="H708" s="65">
        <f t="shared" si="75"/>
        <v>157.24144518021174</v>
      </c>
    </row>
    <row r="709" spans="1:8" x14ac:dyDescent="0.3">
      <c r="A709" s="65">
        <f t="shared" si="76"/>
        <v>2668</v>
      </c>
      <c r="B709" s="65">
        <v>703</v>
      </c>
      <c r="C709" s="65">
        <f t="shared" si="70"/>
        <v>0.217</v>
      </c>
      <c r="D709" s="65">
        <f t="shared" si="71"/>
        <v>4.4410640372635965E-3</v>
      </c>
      <c r="E709" s="65">
        <f t="shared" si="72"/>
        <v>1.0830343023208261E-17</v>
      </c>
      <c r="F709" s="65">
        <f t="shared" si="73"/>
        <v>6.950372363819973E-259</v>
      </c>
      <c r="G709" s="65">
        <f t="shared" si="74"/>
        <v>0.2214410640372636</v>
      </c>
      <c r="H709" s="65">
        <f t="shared" si="75"/>
        <v>157.22315546645714</v>
      </c>
    </row>
    <row r="710" spans="1:8" x14ac:dyDescent="0.3">
      <c r="A710" s="65">
        <f t="shared" si="76"/>
        <v>2669</v>
      </c>
      <c r="B710" s="65">
        <v>704</v>
      </c>
      <c r="C710" s="65">
        <f t="shared" si="70"/>
        <v>0.217</v>
      </c>
      <c r="D710" s="65">
        <f t="shared" si="71"/>
        <v>4.4154524358037328E-3</v>
      </c>
      <c r="E710" s="65">
        <f t="shared" si="72"/>
        <v>1.0260759706878075E-17</v>
      </c>
      <c r="F710" s="65">
        <f t="shared" si="73"/>
        <v>2.9910512530695148E-259</v>
      </c>
      <c r="G710" s="65">
        <f t="shared" si="74"/>
        <v>0.22141545243580374</v>
      </c>
      <c r="H710" s="65">
        <f t="shared" si="75"/>
        <v>157.20497122942066</v>
      </c>
    </row>
    <row r="711" spans="1:8" x14ac:dyDescent="0.3">
      <c r="A711" s="65">
        <f t="shared" si="76"/>
        <v>2670</v>
      </c>
      <c r="B711" s="65">
        <v>705</v>
      </c>
      <c r="C711" s="65">
        <f t="shared" ref="C711:C774" si="77">$C$3</f>
        <v>0.217</v>
      </c>
      <c r="D711" s="65">
        <f t="shared" ref="D711:D774" si="78">$D$3*EXP(-B711/$D$2)</f>
        <v>4.3899885363638874E-3</v>
      </c>
      <c r="E711" s="65">
        <f t="shared" ref="E711:E774" si="79">$E$3*EXP(-$B711/$E$2)</f>
        <v>9.7211315963569058E-18</v>
      </c>
      <c r="F711" s="65">
        <f t="shared" ref="F711:F774" si="80">$F$3*EXP(-$B711/$F$2)</f>
        <v>1.2871810501922115E-259</v>
      </c>
      <c r="G711" s="65">
        <f t="shared" ref="G711:G774" si="81">SUM(C711:F711)</f>
        <v>0.22138998853636388</v>
      </c>
      <c r="H711" s="65">
        <f t="shared" ref="H711:H774" si="82">G711*$H$4</f>
        <v>157.18689186081835</v>
      </c>
    </row>
    <row r="712" spans="1:8" x14ac:dyDescent="0.3">
      <c r="A712" s="65">
        <f t="shared" ref="A712:A775" si="83">A711+1</f>
        <v>2671</v>
      </c>
      <c r="B712" s="65">
        <v>706</v>
      </c>
      <c r="C712" s="65">
        <f t="shared" si="77"/>
        <v>0.217</v>
      </c>
      <c r="D712" s="65">
        <f t="shared" si="78"/>
        <v>4.3646714871470108E-3</v>
      </c>
      <c r="E712" s="65">
        <f t="shared" si="79"/>
        <v>9.2098833042881101E-18</v>
      </c>
      <c r="F712" s="65">
        <f t="shared" si="80"/>
        <v>5.5393068048353428E-260</v>
      </c>
      <c r="G712" s="65">
        <f t="shared" si="81"/>
        <v>0.221364671487147</v>
      </c>
      <c r="H712" s="65">
        <f t="shared" si="82"/>
        <v>157.16891675587436</v>
      </c>
    </row>
    <row r="713" spans="1:8" x14ac:dyDescent="0.3">
      <c r="A713" s="65">
        <f t="shared" si="83"/>
        <v>2672</v>
      </c>
      <c r="B713" s="65">
        <v>707</v>
      </c>
      <c r="C713" s="65">
        <f t="shared" si="77"/>
        <v>0.217</v>
      </c>
      <c r="D713" s="65">
        <f t="shared" si="78"/>
        <v>4.3395004412683479E-3</v>
      </c>
      <c r="E713" s="65">
        <f t="shared" si="79"/>
        <v>8.7255222952019477E-18</v>
      </c>
      <c r="F713" s="65">
        <f t="shared" si="80"/>
        <v>2.3838076138172782E-260</v>
      </c>
      <c r="G713" s="65">
        <f t="shared" si="81"/>
        <v>0.22133950044126835</v>
      </c>
      <c r="H713" s="65">
        <f t="shared" si="82"/>
        <v>157.15104531330053</v>
      </c>
    </row>
    <row r="714" spans="1:8" x14ac:dyDescent="0.3">
      <c r="A714" s="65">
        <f t="shared" si="83"/>
        <v>2673</v>
      </c>
      <c r="B714" s="65">
        <v>708</v>
      </c>
      <c r="C714" s="65">
        <f t="shared" si="77"/>
        <v>0.217</v>
      </c>
      <c r="D714" s="65">
        <f t="shared" si="78"/>
        <v>4.3144745567271405E-3</v>
      </c>
      <c r="E714" s="65">
        <f t="shared" si="79"/>
        <v>8.2666345282158533E-18</v>
      </c>
      <c r="F714" s="65">
        <f t="shared" si="80"/>
        <v>1.0258573752825631E-260</v>
      </c>
      <c r="G714" s="65">
        <f t="shared" si="81"/>
        <v>0.22131447455672715</v>
      </c>
      <c r="H714" s="65">
        <f t="shared" si="82"/>
        <v>157.13327693527629</v>
      </c>
    </row>
    <row r="715" spans="1:8" x14ac:dyDescent="0.3">
      <c r="A715" s="65">
        <f t="shared" si="83"/>
        <v>2674</v>
      </c>
      <c r="B715" s="65">
        <v>709</v>
      </c>
      <c r="C715" s="65">
        <f t="shared" si="77"/>
        <v>0.217</v>
      </c>
      <c r="D715" s="65">
        <f t="shared" si="78"/>
        <v>4.2895929963784399E-3</v>
      </c>
      <c r="E715" s="65">
        <f t="shared" si="79"/>
        <v>7.8318803288908344E-18</v>
      </c>
      <c r="F715" s="65">
        <f t="shared" si="80"/>
        <v>4.4147159708765655E-261</v>
      </c>
      <c r="G715" s="65">
        <f t="shared" si="81"/>
        <v>0.22128959299637843</v>
      </c>
      <c r="H715" s="65">
        <f t="shared" si="82"/>
        <v>157.11561102742868</v>
      </c>
    </row>
    <row r="716" spans="1:8" x14ac:dyDescent="0.3">
      <c r="A716" s="65">
        <f t="shared" si="83"/>
        <v>2675</v>
      </c>
      <c r="B716" s="65">
        <v>710</v>
      </c>
      <c r="C716" s="65">
        <f t="shared" si="77"/>
        <v>0.217</v>
      </c>
      <c r="D716" s="65">
        <f t="shared" si="78"/>
        <v>4.2648549279051141E-3</v>
      </c>
      <c r="E716" s="65">
        <f t="shared" si="79"/>
        <v>7.4199904781934423E-18</v>
      </c>
      <c r="F716" s="65">
        <f t="shared" si="80"/>
        <v>1.8998466622269557E-261</v>
      </c>
      <c r="G716" s="65">
        <f t="shared" si="81"/>
        <v>0.22126485492790512</v>
      </c>
      <c r="H716" s="65">
        <f t="shared" si="82"/>
        <v>157.09804699881263</v>
      </c>
    </row>
    <row r="717" spans="1:8" x14ac:dyDescent="0.3">
      <c r="A717" s="65">
        <f t="shared" si="83"/>
        <v>2676</v>
      </c>
      <c r="B717" s="65">
        <v>711</v>
      </c>
      <c r="C717" s="65">
        <f t="shared" si="77"/>
        <v>0.217</v>
      </c>
      <c r="D717" s="65">
        <f t="shared" si="78"/>
        <v>4.2402595237899902E-3</v>
      </c>
      <c r="E717" s="65">
        <f t="shared" si="79"/>
        <v>7.0297625071448087E-18</v>
      </c>
      <c r="F717" s="65">
        <f t="shared" si="80"/>
        <v>8.1758766901097512E-262</v>
      </c>
      <c r="G717" s="65">
        <f t="shared" si="81"/>
        <v>0.22124025952378998</v>
      </c>
      <c r="H717" s="65">
        <f t="shared" si="82"/>
        <v>157.08058426189089</v>
      </c>
    </row>
    <row r="718" spans="1:8" x14ac:dyDescent="0.3">
      <c r="A718" s="65">
        <f t="shared" si="83"/>
        <v>2677</v>
      </c>
      <c r="B718" s="65">
        <v>712</v>
      </c>
      <c r="C718" s="65">
        <f t="shared" si="77"/>
        <v>0.217</v>
      </c>
      <c r="D718" s="65">
        <f t="shared" si="78"/>
        <v>4.2158059612881944E-3</v>
      </c>
      <c r="E718" s="65">
        <f t="shared" si="79"/>
        <v>6.6600571863389097E-18</v>
      </c>
      <c r="F718" s="65">
        <f t="shared" si="80"/>
        <v>3.518439723631478E-262</v>
      </c>
      <c r="G718" s="65">
        <f t="shared" si="81"/>
        <v>0.2212158059612882</v>
      </c>
      <c r="H718" s="65">
        <f t="shared" si="82"/>
        <v>157.06322223251462</v>
      </c>
    </row>
    <row r="719" spans="1:8" x14ac:dyDescent="0.3">
      <c r="A719" s="65">
        <f t="shared" si="83"/>
        <v>2678</v>
      </c>
      <c r="B719" s="65">
        <v>713</v>
      </c>
      <c r="C719" s="65">
        <f t="shared" si="77"/>
        <v>0.217</v>
      </c>
      <c r="D719" s="65">
        <f t="shared" si="78"/>
        <v>4.191493422399618E-3</v>
      </c>
      <c r="E719" s="65">
        <f t="shared" si="79"/>
        <v>6.3097952000828738E-18</v>
      </c>
      <c r="F719" s="65">
        <f t="shared" si="80"/>
        <v>1.5141395299910981E-262</v>
      </c>
      <c r="G719" s="65">
        <f t="shared" si="81"/>
        <v>0.2211914934223996</v>
      </c>
      <c r="H719" s="65">
        <f t="shared" si="82"/>
        <v>157.04596032990372</v>
      </c>
    </row>
    <row r="720" spans="1:8" x14ac:dyDescent="0.3">
      <c r="A720" s="65">
        <f t="shared" si="83"/>
        <v>2679</v>
      </c>
      <c r="B720" s="65">
        <v>714</v>
      </c>
      <c r="C720" s="65">
        <f t="shared" si="77"/>
        <v>0.217</v>
      </c>
      <c r="D720" s="65">
        <f t="shared" si="78"/>
        <v>4.1673210938415577E-3</v>
      </c>
      <c r="E720" s="65">
        <f t="shared" si="79"/>
        <v>5.9779539954483051E-18</v>
      </c>
      <c r="F720" s="65">
        <f t="shared" si="80"/>
        <v>6.5160090732359892E-263</v>
      </c>
      <c r="G720" s="65">
        <f t="shared" si="81"/>
        <v>0.22116732109384155</v>
      </c>
      <c r="H720" s="65">
        <f t="shared" si="82"/>
        <v>157.02879797662749</v>
      </c>
    </row>
    <row r="721" spans="1:8" x14ac:dyDescent="0.3">
      <c r="A721" s="65">
        <f t="shared" si="83"/>
        <v>2680</v>
      </c>
      <c r="B721" s="65">
        <v>715</v>
      </c>
      <c r="C721" s="65">
        <f t="shared" si="77"/>
        <v>0.217</v>
      </c>
      <c r="D721" s="65">
        <f t="shared" si="78"/>
        <v>4.1432881670214984E-3</v>
      </c>
      <c r="E721" s="65">
        <f t="shared" si="79"/>
        <v>5.6635647970360013E-18</v>
      </c>
      <c r="F721" s="65">
        <f t="shared" si="80"/>
        <v>2.8041256041141299E-263</v>
      </c>
      <c r="G721" s="65">
        <f t="shared" si="81"/>
        <v>0.2211432881670215</v>
      </c>
      <c r="H721" s="65">
        <f t="shared" si="82"/>
        <v>157.01173459858526</v>
      </c>
    </row>
    <row r="722" spans="1:8" x14ac:dyDescent="0.3">
      <c r="A722" s="65">
        <f t="shared" si="83"/>
        <v>2681</v>
      </c>
      <c r="B722" s="65">
        <v>716</v>
      </c>
      <c r="C722" s="65">
        <f t="shared" si="77"/>
        <v>0.217</v>
      </c>
      <c r="D722" s="65">
        <f t="shared" si="78"/>
        <v>4.1193938380100865E-3</v>
      </c>
      <c r="E722" s="65">
        <f t="shared" si="79"/>
        <v>5.3657097787384687E-18</v>
      </c>
      <c r="F722" s="65">
        <f t="shared" si="80"/>
        <v>1.2067387131097778E-263</v>
      </c>
      <c r="G722" s="65">
        <f t="shared" si="81"/>
        <v>0.22111939383801008</v>
      </c>
      <c r="H722" s="65">
        <f t="shared" si="82"/>
        <v>156.99476962498716</v>
      </c>
    </row>
    <row r="723" spans="1:8" x14ac:dyDescent="0.3">
      <c r="A723" s="65">
        <f t="shared" si="83"/>
        <v>2682</v>
      </c>
      <c r="B723" s="65">
        <v>717</v>
      </c>
      <c r="C723" s="65">
        <f t="shared" si="77"/>
        <v>0.217</v>
      </c>
      <c r="D723" s="65">
        <f t="shared" si="78"/>
        <v>4.0956373075142233E-3</v>
      </c>
      <c r="E723" s="65">
        <f t="shared" si="79"/>
        <v>5.083519384243149E-18</v>
      </c>
      <c r="F723" s="65">
        <f t="shared" si="80"/>
        <v>5.1931280096065883E-264</v>
      </c>
      <c r="G723" s="65">
        <f t="shared" si="81"/>
        <v>0.22109563730751422</v>
      </c>
      <c r="H723" s="65">
        <f t="shared" si="82"/>
        <v>156.9779024883351</v>
      </c>
    </row>
    <row r="724" spans="1:8" x14ac:dyDescent="0.3">
      <c r="A724" s="65">
        <f t="shared" si="83"/>
        <v>2683</v>
      </c>
      <c r="B724" s="65">
        <v>718</v>
      </c>
      <c r="C724" s="65">
        <f t="shared" si="77"/>
        <v>0.217</v>
      </c>
      <c r="D724" s="65">
        <f t="shared" si="78"/>
        <v>4.0720177808503304E-3</v>
      </c>
      <c r="E724" s="65">
        <f t="shared" si="79"/>
        <v>4.8161697884546052E-18</v>
      </c>
      <c r="F724" s="65">
        <f t="shared" si="80"/>
        <v>2.2348316359768655E-264</v>
      </c>
      <c r="G724" s="65">
        <f t="shared" si="81"/>
        <v>0.22107201778085034</v>
      </c>
      <c r="H724" s="65">
        <f t="shared" si="82"/>
        <v>156.96113262440375</v>
      </c>
    </row>
    <row r="725" spans="1:8" x14ac:dyDescent="0.3">
      <c r="A725" s="65">
        <f t="shared" si="83"/>
        <v>2684</v>
      </c>
      <c r="B725" s="65">
        <v>719</v>
      </c>
      <c r="C725" s="65">
        <f t="shared" si="77"/>
        <v>0.217</v>
      </c>
      <c r="D725" s="65">
        <f t="shared" si="78"/>
        <v>4.04853446791777E-3</v>
      </c>
      <c r="E725" s="65">
        <f t="shared" si="79"/>
        <v>4.5628804924241405E-18</v>
      </c>
      <c r="F725" s="65">
        <f t="shared" si="80"/>
        <v>9.6174645260504463E-265</v>
      </c>
      <c r="G725" s="65">
        <f t="shared" si="81"/>
        <v>0.22104853446791778</v>
      </c>
      <c r="H725" s="65">
        <f t="shared" si="82"/>
        <v>156.94445947222161</v>
      </c>
    </row>
    <row r="726" spans="1:8" x14ac:dyDescent="0.3">
      <c r="A726" s="65">
        <f t="shared" si="83"/>
        <v>2685</v>
      </c>
      <c r="B726" s="65">
        <v>720</v>
      </c>
      <c r="C726" s="65">
        <f t="shared" si="77"/>
        <v>0.217</v>
      </c>
      <c r="D726" s="65">
        <f t="shared" si="78"/>
        <v>4.025186583172401E-3</v>
      </c>
      <c r="E726" s="65">
        <f t="shared" si="79"/>
        <v>4.3229120447651884E-18</v>
      </c>
      <c r="F726" s="65">
        <f t="shared" si="80"/>
        <v>4.1388184425538642E-265</v>
      </c>
      <c r="G726" s="65">
        <f t="shared" si="81"/>
        <v>0.22102518658317241</v>
      </c>
      <c r="H726" s="65">
        <f t="shared" si="82"/>
        <v>156.92788247405241</v>
      </c>
    </row>
    <row r="727" spans="1:8" x14ac:dyDescent="0.3">
      <c r="A727" s="65">
        <f t="shared" si="83"/>
        <v>2686</v>
      </c>
      <c r="B727" s="65">
        <v>721</v>
      </c>
      <c r="C727" s="65">
        <f t="shared" si="77"/>
        <v>0.217</v>
      </c>
      <c r="D727" s="65">
        <f t="shared" si="78"/>
        <v>4.0019733456003251E-3</v>
      </c>
      <c r="E727" s="65">
        <f t="shared" si="79"/>
        <v>4.0955638829032428E-18</v>
      </c>
      <c r="F727" s="65">
        <f t="shared" si="80"/>
        <v>1.7811158080204123E-265</v>
      </c>
      <c r="G727" s="65">
        <f t="shared" si="81"/>
        <v>0.22100197334560032</v>
      </c>
      <c r="H727" s="65">
        <f t="shared" si="82"/>
        <v>156.91140107537623</v>
      </c>
    </row>
    <row r="728" spans="1:8" x14ac:dyDescent="0.3">
      <c r="A728" s="65">
        <f t="shared" si="83"/>
        <v>2687</v>
      </c>
      <c r="B728" s="65">
        <v>722</v>
      </c>
      <c r="C728" s="65">
        <f t="shared" si="77"/>
        <v>0.217</v>
      </c>
      <c r="D728" s="65">
        <f t="shared" si="78"/>
        <v>3.9788939786917438E-3</v>
      </c>
      <c r="E728" s="65">
        <f t="shared" si="79"/>
        <v>3.8801722878570832E-18</v>
      </c>
      <c r="F728" s="65">
        <f t="shared" si="80"/>
        <v>7.6649255472600255E-266</v>
      </c>
      <c r="G728" s="65">
        <f t="shared" si="81"/>
        <v>0.22097889397869175</v>
      </c>
      <c r="H728" s="65">
        <f t="shared" si="82"/>
        <v>156.89501472487115</v>
      </c>
    </row>
    <row r="729" spans="1:8" x14ac:dyDescent="0.3">
      <c r="A729" s="65">
        <f t="shared" si="83"/>
        <v>2688</v>
      </c>
      <c r="B729" s="65">
        <v>723</v>
      </c>
      <c r="C729" s="65">
        <f t="shared" si="77"/>
        <v>0.217</v>
      </c>
      <c r="D729" s="65">
        <f t="shared" si="78"/>
        <v>3.9559477104149912E-3</v>
      </c>
      <c r="E729" s="65">
        <f t="shared" si="79"/>
        <v>3.6761084465813129E-18</v>
      </c>
      <c r="F729" s="65">
        <f t="shared" si="80"/>
        <v>3.29855494968276E-266</v>
      </c>
      <c r="G729" s="65">
        <f t="shared" si="81"/>
        <v>0.22095594771041499</v>
      </c>
      <c r="H729" s="65">
        <f t="shared" si="82"/>
        <v>156.87872287439464</v>
      </c>
    </row>
    <row r="730" spans="1:8" x14ac:dyDescent="0.3">
      <c r="A730" s="65">
        <f t="shared" si="83"/>
        <v>2689</v>
      </c>
      <c r="B730" s="65">
        <v>724</v>
      </c>
      <c r="C730" s="65">
        <f t="shared" si="77"/>
        <v>0.217</v>
      </c>
      <c r="D730" s="65">
        <f t="shared" si="78"/>
        <v>3.9331337731906956E-3</v>
      </c>
      <c r="E730" s="65">
        <f t="shared" si="79"/>
        <v>3.4827766162130568E-18</v>
      </c>
      <c r="F730" s="65">
        <f t="shared" si="80"/>
        <v>1.4195134302338141E-266</v>
      </c>
      <c r="G730" s="65">
        <f t="shared" si="81"/>
        <v>0.22093313377319068</v>
      </c>
      <c r="H730" s="65">
        <f t="shared" si="82"/>
        <v>156.86252497896538</v>
      </c>
    </row>
    <row r="731" spans="1:8" x14ac:dyDescent="0.3">
      <c r="A731" s="65">
        <f t="shared" si="83"/>
        <v>2690</v>
      </c>
      <c r="B731" s="65">
        <v>725</v>
      </c>
      <c r="C731" s="65">
        <f t="shared" si="77"/>
        <v>0.217</v>
      </c>
      <c r="D731" s="65">
        <f t="shared" si="78"/>
        <v>3.9104514038661225E-3</v>
      </c>
      <c r="E731" s="65">
        <f t="shared" si="79"/>
        <v>3.2996123848633495E-18</v>
      </c>
      <c r="F731" s="65">
        <f t="shared" si="80"/>
        <v>6.1087913021055951E-267</v>
      </c>
      <c r="G731" s="65">
        <f t="shared" si="81"/>
        <v>0.22091045140386611</v>
      </c>
      <c r="H731" s="65">
        <f t="shared" si="82"/>
        <v>156.84642049674494</v>
      </c>
    </row>
    <row r="732" spans="1:8" x14ac:dyDescent="0.3">
      <c r="A732" s="65">
        <f t="shared" si="83"/>
        <v>2691</v>
      </c>
      <c r="B732" s="65">
        <v>726</v>
      </c>
      <c r="C732" s="65">
        <f t="shared" si="77"/>
        <v>0.217</v>
      </c>
      <c r="D732" s="65">
        <f t="shared" si="78"/>
        <v>3.8878998436896353E-3</v>
      </c>
      <c r="E732" s="65">
        <f t="shared" si="79"/>
        <v>3.1260810238762357E-18</v>
      </c>
      <c r="F732" s="65">
        <f t="shared" si="80"/>
        <v>2.6288818673969344E-267</v>
      </c>
      <c r="G732" s="65">
        <f t="shared" si="81"/>
        <v>0.22088789984368964</v>
      </c>
      <c r="H732" s="65">
        <f t="shared" si="82"/>
        <v>156.83040888901965</v>
      </c>
    </row>
    <row r="733" spans="1:8" x14ac:dyDescent="0.3">
      <c r="A733" s="65">
        <f t="shared" si="83"/>
        <v>2692</v>
      </c>
      <c r="B733" s="65">
        <v>727</v>
      </c>
      <c r="C733" s="65">
        <f t="shared" si="77"/>
        <v>0.217</v>
      </c>
      <c r="D733" s="65">
        <f t="shared" si="78"/>
        <v>3.8654783382853167E-3</v>
      </c>
      <c r="E733" s="65">
        <f t="shared" si="79"/>
        <v>2.9616759267449161E-18</v>
      </c>
      <c r="F733" s="65">
        <f t="shared" si="80"/>
        <v>1.1313236172180712E-267</v>
      </c>
      <c r="G733" s="65">
        <f t="shared" si="81"/>
        <v>0.22086547833828532</v>
      </c>
      <c r="H733" s="65">
        <f t="shared" si="82"/>
        <v>156.81448962018257</v>
      </c>
    </row>
    <row r="734" spans="1:8" x14ac:dyDescent="0.3">
      <c r="A734" s="65">
        <f t="shared" si="83"/>
        <v>2693</v>
      </c>
      <c r="B734" s="65">
        <v>728</v>
      </c>
      <c r="C734" s="65">
        <f t="shared" si="77"/>
        <v>0.217</v>
      </c>
      <c r="D734" s="65">
        <f t="shared" si="78"/>
        <v>3.8431861376277236E-3</v>
      </c>
      <c r="E734" s="65">
        <f t="shared" si="79"/>
        <v>2.8059171301273252E-18</v>
      </c>
      <c r="F734" s="65">
        <f t="shared" si="80"/>
        <v>4.8685836467148106E-268</v>
      </c>
      <c r="G734" s="65">
        <f t="shared" si="81"/>
        <v>0.22084318613762771</v>
      </c>
      <c r="H734" s="65">
        <f t="shared" si="82"/>
        <v>156.79866215771568</v>
      </c>
    </row>
    <row r="735" spans="1:8" x14ac:dyDescent="0.3">
      <c r="A735" s="65">
        <f t="shared" si="83"/>
        <v>2694</v>
      </c>
      <c r="B735" s="65">
        <v>729</v>
      </c>
      <c r="C735" s="65">
        <f t="shared" si="77"/>
        <v>0.217</v>
      </c>
      <c r="D735" s="65">
        <f t="shared" si="78"/>
        <v>3.8210224960168173E-3</v>
      </c>
      <c r="E735" s="65">
        <f t="shared" si="79"/>
        <v>2.6583499126439436E-18</v>
      </c>
      <c r="F735" s="65">
        <f t="shared" si="80"/>
        <v>2.0951659069351798E-268</v>
      </c>
      <c r="G735" s="65">
        <f t="shared" si="81"/>
        <v>0.22082102249601682</v>
      </c>
      <c r="H735" s="65">
        <f t="shared" si="82"/>
        <v>156.78292597217194</v>
      </c>
    </row>
    <row r="736" spans="1:8" x14ac:dyDescent="0.3">
      <c r="A736" s="65">
        <f t="shared" si="83"/>
        <v>2695</v>
      </c>
      <c r="B736" s="65">
        <v>730</v>
      </c>
      <c r="C736" s="65">
        <f t="shared" si="77"/>
        <v>0.217</v>
      </c>
      <c r="D736" s="65">
        <f t="shared" si="78"/>
        <v>3.7989866720530055E-3</v>
      </c>
      <c r="E736" s="65">
        <f t="shared" si="79"/>
        <v>2.5185434673665466E-18</v>
      </c>
      <c r="F736" s="65">
        <f t="shared" si="80"/>
        <v>9.016421399159034E-269</v>
      </c>
      <c r="G736" s="65">
        <f t="shared" si="81"/>
        <v>0.220798986672053</v>
      </c>
      <c r="H736" s="65">
        <f t="shared" si="82"/>
        <v>156.76728053715763</v>
      </c>
    </row>
    <row r="737" spans="1:8" x14ac:dyDescent="0.3">
      <c r="A737" s="65">
        <f t="shared" si="83"/>
        <v>2696</v>
      </c>
      <c r="B737" s="65">
        <v>731</v>
      </c>
      <c r="C737" s="65">
        <f t="shared" si="77"/>
        <v>0.217</v>
      </c>
      <c r="D737" s="65">
        <f t="shared" si="78"/>
        <v>3.7770779286123474E-3</v>
      </c>
      <c r="E737" s="65">
        <f t="shared" si="79"/>
        <v>2.3860896441228745E-18</v>
      </c>
      <c r="F737" s="65">
        <f t="shared" si="80"/>
        <v>3.8801631211220994E-269</v>
      </c>
      <c r="G737" s="65">
        <f t="shared" si="81"/>
        <v>0.22077707792861234</v>
      </c>
      <c r="H737" s="65">
        <f t="shared" si="82"/>
        <v>156.75172532931475</v>
      </c>
    </row>
    <row r="738" spans="1:8" x14ac:dyDescent="0.3">
      <c r="A738" s="65">
        <f t="shared" si="83"/>
        <v>2697</v>
      </c>
      <c r="B738" s="65">
        <v>732</v>
      </c>
      <c r="C738" s="65">
        <f t="shared" si="77"/>
        <v>0.217</v>
      </c>
      <c r="D738" s="65">
        <f t="shared" si="78"/>
        <v>3.7552955328218843E-3</v>
      </c>
      <c r="E738" s="65">
        <f t="shared" si="79"/>
        <v>2.2606017579453E-18</v>
      </c>
      <c r="F738" s="65">
        <f t="shared" si="80"/>
        <v>1.66980503461368E-269</v>
      </c>
      <c r="G738" s="65">
        <f t="shared" si="81"/>
        <v>0.22075529553282189</v>
      </c>
      <c r="H738" s="65">
        <f t="shared" si="82"/>
        <v>156.73625982830353</v>
      </c>
    </row>
    <row r="739" spans="1:8" x14ac:dyDescent="0.3">
      <c r="A739" s="65">
        <f t="shared" si="83"/>
        <v>2698</v>
      </c>
      <c r="B739" s="65">
        <v>733</v>
      </c>
      <c r="C739" s="65">
        <f t="shared" si="77"/>
        <v>0.217</v>
      </c>
      <c r="D739" s="65">
        <f t="shared" si="78"/>
        <v>3.7336387560351434E-3</v>
      </c>
      <c r="E739" s="65">
        <f t="shared" si="79"/>
        <v>2.1417134601847417E-18</v>
      </c>
      <c r="F739" s="65">
        <f t="shared" si="80"/>
        <v>7.1859062791537065E-270</v>
      </c>
      <c r="G739" s="65">
        <f t="shared" si="81"/>
        <v>0.22073363875603513</v>
      </c>
      <c r="H739" s="65">
        <f t="shared" si="82"/>
        <v>156.72088351678494</v>
      </c>
    </row>
    <row r="740" spans="1:8" x14ac:dyDescent="0.3">
      <c r="A740" s="65">
        <f t="shared" si="83"/>
        <v>2699</v>
      </c>
      <c r="B740" s="65">
        <v>734</v>
      </c>
      <c r="C740" s="65">
        <f t="shared" si="77"/>
        <v>0.217</v>
      </c>
      <c r="D740" s="65">
        <f t="shared" si="78"/>
        <v>3.7121068738077494E-3</v>
      </c>
      <c r="E740" s="65">
        <f t="shared" si="79"/>
        <v>2.029077668994477E-18</v>
      </c>
      <c r="F740" s="65">
        <f t="shared" si="80"/>
        <v>3.0924118673966785E-270</v>
      </c>
      <c r="G740" s="65">
        <f t="shared" si="81"/>
        <v>0.22071210687380774</v>
      </c>
      <c r="H740" s="65">
        <f t="shared" si="82"/>
        <v>156.70559588040351</v>
      </c>
    </row>
    <row r="741" spans="1:8" x14ac:dyDescent="0.3">
      <c r="A741" s="65">
        <f t="shared" si="83"/>
        <v>2700</v>
      </c>
      <c r="B741" s="65">
        <v>735</v>
      </c>
      <c r="C741" s="65">
        <f t="shared" si="77"/>
        <v>0.217</v>
      </c>
      <c r="D741" s="65">
        <f t="shared" si="78"/>
        <v>3.6906991658732001E-3</v>
      </c>
      <c r="E741" s="65">
        <f t="shared" si="79"/>
        <v>1.9223655560613368E-18</v>
      </c>
      <c r="F741" s="65">
        <f t="shared" si="80"/>
        <v>1.3308009854453683E-270</v>
      </c>
      <c r="G741" s="65">
        <f t="shared" si="81"/>
        <v>0.22069069916587319</v>
      </c>
      <c r="H741" s="65">
        <f t="shared" si="82"/>
        <v>156.69039640776998</v>
      </c>
    </row>
    <row r="742" spans="1:8" x14ac:dyDescent="0.3">
      <c r="A742" s="65">
        <f t="shared" si="83"/>
        <v>2701</v>
      </c>
      <c r="B742" s="65">
        <v>736</v>
      </c>
      <c r="C742" s="65">
        <f t="shared" si="77"/>
        <v>0.217</v>
      </c>
      <c r="D742" s="65">
        <f t="shared" si="78"/>
        <v>3.6694149161187566E-3</v>
      </c>
      <c r="E742" s="65">
        <f t="shared" si="79"/>
        <v>1.8212655866260339E-18</v>
      </c>
      <c r="F742" s="65">
        <f t="shared" si="80"/>
        <v>5.7270225920885883E-271</v>
      </c>
      <c r="G742" s="65">
        <f t="shared" si="81"/>
        <v>0.22066941491611874</v>
      </c>
      <c r="H742" s="65">
        <f t="shared" si="82"/>
        <v>156.67528459044431</v>
      </c>
    </row>
    <row r="743" spans="1:8" x14ac:dyDescent="0.3">
      <c r="A743" s="65">
        <f t="shared" si="83"/>
        <v>2702</v>
      </c>
      <c r="B743" s="65">
        <v>737</v>
      </c>
      <c r="C743" s="65">
        <f t="shared" si="77"/>
        <v>0.217</v>
      </c>
      <c r="D743" s="65">
        <f t="shared" si="78"/>
        <v>3.6482534125615099E-3</v>
      </c>
      <c r="E743" s="65">
        <f t="shared" si="79"/>
        <v>1.7254826099903409E-18</v>
      </c>
      <c r="F743" s="65">
        <f t="shared" si="80"/>
        <v>2.4645899821990728E-271</v>
      </c>
      <c r="G743" s="65">
        <f t="shared" si="81"/>
        <v>0.2206482534125615</v>
      </c>
      <c r="H743" s="65">
        <f t="shared" si="82"/>
        <v>156.66025992291867</v>
      </c>
    </row>
    <row r="744" spans="1:8" x14ac:dyDescent="0.3">
      <c r="A744" s="65">
        <f t="shared" si="83"/>
        <v>2703</v>
      </c>
      <c r="B744" s="65">
        <v>738</v>
      </c>
      <c r="C744" s="65">
        <f t="shared" si="77"/>
        <v>0.217</v>
      </c>
      <c r="D744" s="65">
        <f t="shared" si="78"/>
        <v>3.6272139473245515E-3</v>
      </c>
      <c r="E744" s="65">
        <f t="shared" si="79"/>
        <v>1.6347369978557862E-18</v>
      </c>
      <c r="F744" s="65">
        <f t="shared" si="80"/>
        <v>1.0606215852453122E-271</v>
      </c>
      <c r="G744" s="65">
        <f t="shared" si="81"/>
        <v>0.22062721394732454</v>
      </c>
      <c r="H744" s="65">
        <f t="shared" si="82"/>
        <v>156.64532190260041</v>
      </c>
    </row>
    <row r="745" spans="1:8" x14ac:dyDescent="0.3">
      <c r="A745" s="65">
        <f t="shared" si="83"/>
        <v>2704</v>
      </c>
      <c r="B745" s="65">
        <v>739</v>
      </c>
      <c r="C745" s="65">
        <f t="shared" si="77"/>
        <v>0.217</v>
      </c>
      <c r="D745" s="65">
        <f t="shared" si="78"/>
        <v>3.6062958166132994E-3</v>
      </c>
      <c r="E745" s="65">
        <f t="shared" si="79"/>
        <v>1.5487638279782427E-18</v>
      </c>
      <c r="F745" s="65">
        <f t="shared" si="80"/>
        <v>4.5643216730290522E-272</v>
      </c>
      <c r="G745" s="65">
        <f t="shared" si="81"/>
        <v>0.22060629581661328</v>
      </c>
      <c r="H745" s="65">
        <f t="shared" si="82"/>
        <v>156.63047002979542</v>
      </c>
    </row>
    <row r="746" spans="1:8" x14ac:dyDescent="0.3">
      <c r="A746" s="65">
        <f t="shared" si="83"/>
        <v>2705</v>
      </c>
      <c r="B746" s="65">
        <v>740</v>
      </c>
      <c r="C746" s="65">
        <f t="shared" si="77"/>
        <v>0.217</v>
      </c>
      <c r="D746" s="65">
        <f t="shared" si="78"/>
        <v>3.5854983206919425E-3</v>
      </c>
      <c r="E746" s="65">
        <f t="shared" si="79"/>
        <v>1.4673121107554719E-18</v>
      </c>
      <c r="F746" s="65">
        <f t="shared" si="80"/>
        <v>1.9642285830025073E-272</v>
      </c>
      <c r="G746" s="65">
        <f t="shared" si="81"/>
        <v>0.22058549832069194</v>
      </c>
      <c r="H746" s="65">
        <f t="shared" si="82"/>
        <v>156.61570380769126</v>
      </c>
    </row>
    <row r="747" spans="1:8" x14ac:dyDescent="0.3">
      <c r="A747" s="65">
        <f t="shared" si="83"/>
        <v>2706</v>
      </c>
      <c r="B747" s="65">
        <v>741</v>
      </c>
      <c r="C747" s="65">
        <f t="shared" si="77"/>
        <v>0.217</v>
      </c>
      <c r="D747" s="65">
        <f t="shared" si="78"/>
        <v>3.564820763860054E-3</v>
      </c>
      <c r="E747" s="65">
        <f t="shared" si="79"/>
        <v>1.3901440564893695E-18</v>
      </c>
      <c r="F747" s="65">
        <f t="shared" si="80"/>
        <v>8.4529404425687594E-273</v>
      </c>
      <c r="G747" s="65">
        <f t="shared" si="81"/>
        <v>0.22056482076386005</v>
      </c>
      <c r="H747" s="65">
        <f t="shared" si="82"/>
        <v>156.60102274234063</v>
      </c>
    </row>
    <row r="748" spans="1:8" x14ac:dyDescent="0.3">
      <c r="A748" s="65">
        <f t="shared" si="83"/>
        <v>2707</v>
      </c>
      <c r="B748" s="65">
        <v>742</v>
      </c>
      <c r="C748" s="65">
        <f t="shared" si="77"/>
        <v>0.217</v>
      </c>
      <c r="D748" s="65">
        <f t="shared" si="78"/>
        <v>3.5442624544293065E-3</v>
      </c>
      <c r="E748" s="65">
        <f t="shared" si="79"/>
        <v>1.3170343811840568E-18</v>
      </c>
      <c r="F748" s="65">
        <f t="shared" si="80"/>
        <v>3.6376724554325118E-273</v>
      </c>
      <c r="G748" s="65">
        <f t="shared" si="81"/>
        <v>0.22054426245442932</v>
      </c>
      <c r="H748" s="65">
        <f t="shared" si="82"/>
        <v>156.58642634264481</v>
      </c>
    </row>
    <row r="749" spans="1:8" x14ac:dyDescent="0.3">
      <c r="A749" s="65">
        <f t="shared" si="83"/>
        <v>2708</v>
      </c>
      <c r="B749" s="65">
        <v>743</v>
      </c>
      <c r="C749" s="65">
        <f t="shared" si="77"/>
        <v>0.217</v>
      </c>
      <c r="D749" s="65">
        <f t="shared" si="78"/>
        <v>3.5238227047003352E-3</v>
      </c>
      <c r="E749" s="65">
        <f t="shared" si="79"/>
        <v>1.2477696488530422E-18</v>
      </c>
      <c r="F749" s="65">
        <f t="shared" si="80"/>
        <v>1.5654506243026515E-273</v>
      </c>
      <c r="G749" s="65">
        <f t="shared" si="81"/>
        <v>0.22052382270470033</v>
      </c>
      <c r="H749" s="65">
        <f t="shared" si="82"/>
        <v>156.57191412033723</v>
      </c>
    </row>
    <row r="750" spans="1:8" x14ac:dyDescent="0.3">
      <c r="A750" s="65">
        <f t="shared" si="83"/>
        <v>2709</v>
      </c>
      <c r="B750" s="65">
        <v>744</v>
      </c>
      <c r="C750" s="65">
        <f t="shared" si="77"/>
        <v>0.217</v>
      </c>
      <c r="D750" s="65">
        <f t="shared" si="78"/>
        <v>3.5035008309397399E-3</v>
      </c>
      <c r="E750" s="65">
        <f t="shared" si="79"/>
        <v>1.1821476484153086E-18</v>
      </c>
      <c r="F750" s="65">
        <f t="shared" si="80"/>
        <v>6.7368233043350969E-274</v>
      </c>
      <c r="G750" s="65">
        <f t="shared" si="81"/>
        <v>0.22050350083093972</v>
      </c>
      <c r="H750" s="65">
        <f t="shared" si="82"/>
        <v>156.5574855899672</v>
      </c>
    </row>
    <row r="751" spans="1:8" x14ac:dyDescent="0.3">
      <c r="A751" s="65">
        <f t="shared" si="83"/>
        <v>2710</v>
      </c>
      <c r="B751" s="65">
        <v>745</v>
      </c>
      <c r="C751" s="65">
        <f t="shared" si="77"/>
        <v>0.217</v>
      </c>
      <c r="D751" s="65">
        <f t="shared" si="78"/>
        <v>3.4832961533571983E-3</v>
      </c>
      <c r="E751" s="65">
        <f t="shared" si="79"/>
        <v>1.119976803361422E-18</v>
      </c>
      <c r="F751" s="65">
        <f t="shared" si="80"/>
        <v>2.8991516902077192E-274</v>
      </c>
      <c r="G751" s="65">
        <f t="shared" si="81"/>
        <v>0.22048329615335718</v>
      </c>
      <c r="H751" s="65">
        <f t="shared" si="82"/>
        <v>156.5431402688836</v>
      </c>
    </row>
    <row r="752" spans="1:8" x14ac:dyDescent="0.3">
      <c r="A752" s="65">
        <f t="shared" si="83"/>
        <v>2711</v>
      </c>
      <c r="B752" s="65">
        <v>746</v>
      </c>
      <c r="C752" s="65">
        <f t="shared" si="77"/>
        <v>0.217</v>
      </c>
      <c r="D752" s="65">
        <f t="shared" si="78"/>
        <v>3.4632079960827469E-3</v>
      </c>
      <c r="E752" s="65">
        <f t="shared" si="79"/>
        <v>1.0610756124661379E-18</v>
      </c>
      <c r="F752" s="65">
        <f t="shared" si="80"/>
        <v>1.2476326219547291E-274</v>
      </c>
      <c r="G752" s="65">
        <f t="shared" si="81"/>
        <v>0.22046320799608274</v>
      </c>
      <c r="H752" s="65">
        <f t="shared" si="82"/>
        <v>156.52887767721873</v>
      </c>
    </row>
    <row r="753" spans="1:8" x14ac:dyDescent="0.3">
      <c r="A753" s="65">
        <f t="shared" si="83"/>
        <v>2712</v>
      </c>
      <c r="B753" s="65">
        <v>747</v>
      </c>
      <c r="C753" s="65">
        <f t="shared" si="77"/>
        <v>0.217</v>
      </c>
      <c r="D753" s="65">
        <f t="shared" si="78"/>
        <v>3.4432356871441586E-3</v>
      </c>
      <c r="E753" s="65">
        <f t="shared" si="79"/>
        <v>1.0052721199146606E-18</v>
      </c>
      <c r="F753" s="65">
        <f t="shared" si="80"/>
        <v>5.3691125049552178E-275</v>
      </c>
      <c r="G753" s="65">
        <f t="shared" si="81"/>
        <v>0.22044323568714416</v>
      </c>
      <c r="H753" s="65">
        <f t="shared" si="82"/>
        <v>156.51469733787235</v>
      </c>
    </row>
    <row r="754" spans="1:8" x14ac:dyDescent="0.3">
      <c r="A754" s="65">
        <f t="shared" si="83"/>
        <v>2713</v>
      </c>
      <c r="B754" s="65">
        <v>748</v>
      </c>
      <c r="C754" s="65">
        <f t="shared" si="77"/>
        <v>0.217</v>
      </c>
      <c r="D754" s="65">
        <f t="shared" si="78"/>
        <v>3.4233785584444694E-3</v>
      </c>
      <c r="E754" s="65">
        <f t="shared" si="79"/>
        <v>9.524034132958394E-19</v>
      </c>
      <c r="F754" s="65">
        <f t="shared" si="80"/>
        <v>2.3105655129232828E-275</v>
      </c>
      <c r="G754" s="65">
        <f t="shared" si="81"/>
        <v>0.22042337855844446</v>
      </c>
      <c r="H754" s="65">
        <f t="shared" si="82"/>
        <v>156.50059877649556</v>
      </c>
    </row>
    <row r="755" spans="1:8" x14ac:dyDescent="0.3">
      <c r="A755" s="65">
        <f t="shared" si="83"/>
        <v>2714</v>
      </c>
      <c r="B755" s="65">
        <v>749</v>
      </c>
      <c r="C755" s="65">
        <f t="shared" si="77"/>
        <v>0.217</v>
      </c>
      <c r="D755" s="65">
        <f t="shared" si="78"/>
        <v>3.4036359457396219E-3</v>
      </c>
      <c r="E755" s="65">
        <f t="shared" si="79"/>
        <v>9.023151479965129E-19</v>
      </c>
      <c r="F755" s="65">
        <f t="shared" si="80"/>
        <v>9.9433807441793628E-276</v>
      </c>
      <c r="G755" s="65">
        <f t="shared" si="81"/>
        <v>0.22040363594573961</v>
      </c>
      <c r="H755" s="65">
        <f t="shared" si="82"/>
        <v>156.48658152147513</v>
      </c>
    </row>
    <row r="756" spans="1:8" x14ac:dyDescent="0.3">
      <c r="A756" s="65">
        <f t="shared" si="83"/>
        <v>2715</v>
      </c>
      <c r="B756" s="65">
        <v>750</v>
      </c>
      <c r="C756" s="65">
        <f t="shared" si="77"/>
        <v>0.217</v>
      </c>
      <c r="D756" s="65">
        <f t="shared" si="78"/>
        <v>3.3840071886162585E-3</v>
      </c>
      <c r="E756" s="65">
        <f t="shared" si="79"/>
        <v>8.5486109660871381E-19</v>
      </c>
      <c r="F756" s="65">
        <f t="shared" si="80"/>
        <v>4.2790745413068815E-276</v>
      </c>
      <c r="G756" s="65">
        <f t="shared" si="81"/>
        <v>0.22038400718861625</v>
      </c>
      <c r="H756" s="65">
        <f t="shared" si="82"/>
        <v>156.47264510391753</v>
      </c>
    </row>
    <row r="757" spans="1:8" x14ac:dyDescent="0.3">
      <c r="A757" s="65">
        <f t="shared" si="83"/>
        <v>2716</v>
      </c>
      <c r="B757" s="65">
        <v>751</v>
      </c>
      <c r="C757" s="65">
        <f t="shared" si="77"/>
        <v>0.217</v>
      </c>
      <c r="D757" s="65">
        <f t="shared" si="78"/>
        <v>3.3644916304696221E-3</v>
      </c>
      <c r="E757" s="65">
        <f t="shared" si="79"/>
        <v>8.0990272203418905E-19</v>
      </c>
      <c r="F757" s="65">
        <f t="shared" si="80"/>
        <v>1.8414741827903199E-276</v>
      </c>
      <c r="G757" s="65">
        <f t="shared" si="81"/>
        <v>0.22036449163046962</v>
      </c>
      <c r="H757" s="65">
        <f t="shared" si="82"/>
        <v>156.45878905763342</v>
      </c>
    </row>
    <row r="758" spans="1:8" x14ac:dyDescent="0.3">
      <c r="A758" s="65">
        <f t="shared" si="83"/>
        <v>2717</v>
      </c>
      <c r="B758" s="65">
        <v>752</v>
      </c>
      <c r="C758" s="65">
        <f t="shared" si="77"/>
        <v>0.217</v>
      </c>
      <c r="D758" s="65">
        <f t="shared" si="78"/>
        <v>3.3450886184815949E-3</v>
      </c>
      <c r="E758" s="65">
        <f t="shared" si="79"/>
        <v>7.6730877303991544E-19</v>
      </c>
      <c r="F758" s="65">
        <f t="shared" si="80"/>
        <v>7.9246742096902111E-277</v>
      </c>
      <c r="G758" s="65">
        <f t="shared" si="81"/>
        <v>0.22034508861848159</v>
      </c>
      <c r="H758" s="65">
        <f t="shared" si="82"/>
        <v>156.44501291912192</v>
      </c>
    </row>
    <row r="759" spans="1:8" x14ac:dyDescent="0.3">
      <c r="A759" s="65">
        <f t="shared" si="83"/>
        <v>2718</v>
      </c>
      <c r="B759" s="65">
        <v>753</v>
      </c>
      <c r="C759" s="65">
        <f t="shared" si="77"/>
        <v>0.217</v>
      </c>
      <c r="D759" s="65">
        <f t="shared" si="78"/>
        <v>3.3257975035988507E-3</v>
      </c>
      <c r="E759" s="65">
        <f t="shared" si="79"/>
        <v>7.2695490108398776E-19</v>
      </c>
      <c r="F759" s="65">
        <f t="shared" si="80"/>
        <v>3.4103362358609206E-277</v>
      </c>
      <c r="G759" s="65">
        <f t="shared" si="81"/>
        <v>0.22032579750359885</v>
      </c>
      <c r="H759" s="65">
        <f t="shared" si="82"/>
        <v>156.43131622755519</v>
      </c>
    </row>
    <row r="760" spans="1:8" x14ac:dyDescent="0.3">
      <c r="A760" s="65">
        <f t="shared" si="83"/>
        <v>2719</v>
      </c>
      <c r="B760" s="65">
        <v>754</v>
      </c>
      <c r="C760" s="65">
        <f t="shared" si="77"/>
        <v>0.217</v>
      </c>
      <c r="D760" s="65">
        <f t="shared" si="78"/>
        <v>3.3066176405111597E-3</v>
      </c>
      <c r="E760" s="65">
        <f t="shared" si="79"/>
        <v>6.88723297293179E-19</v>
      </c>
      <c r="F760" s="65">
        <f t="shared" si="80"/>
        <v>1.4676178394065094E-277</v>
      </c>
      <c r="G760" s="65">
        <f t="shared" si="81"/>
        <v>0.22030661764051115</v>
      </c>
      <c r="H760" s="65">
        <f t="shared" si="82"/>
        <v>156.41769852476293</v>
      </c>
    </row>
    <row r="761" spans="1:8" x14ac:dyDescent="0.3">
      <c r="A761" s="65">
        <f t="shared" si="83"/>
        <v>2720</v>
      </c>
      <c r="B761" s="65">
        <v>755</v>
      </c>
      <c r="C761" s="65">
        <f t="shared" si="77"/>
        <v>0.217</v>
      </c>
      <c r="D761" s="65">
        <f t="shared" si="78"/>
        <v>3.2875483876297924E-3</v>
      </c>
      <c r="E761" s="65">
        <f t="shared" si="79"/>
        <v>6.5250234853232408E-19</v>
      </c>
      <c r="F761" s="65">
        <f t="shared" si="80"/>
        <v>6.3158057551486255E-278</v>
      </c>
      <c r="G761" s="65">
        <f t="shared" si="81"/>
        <v>0.22028754838762979</v>
      </c>
      <c r="H761" s="65">
        <f t="shared" si="82"/>
        <v>156.40415935521716</v>
      </c>
    </row>
    <row r="762" spans="1:8" x14ac:dyDescent="0.3">
      <c r="A762" s="65">
        <f t="shared" si="83"/>
        <v>2721</v>
      </c>
      <c r="B762" s="65">
        <v>756</v>
      </c>
      <c r="C762" s="65">
        <f t="shared" si="77"/>
        <v>0.217</v>
      </c>
      <c r="D762" s="65">
        <f t="shared" si="78"/>
        <v>3.2685891070660606E-3</v>
      </c>
      <c r="E762" s="65">
        <f t="shared" si="79"/>
        <v>6.181863115615825E-19</v>
      </c>
      <c r="F762" s="65">
        <f t="shared" si="80"/>
        <v>2.717969301388391E-278</v>
      </c>
      <c r="G762" s="65">
        <f t="shared" si="81"/>
        <v>0.22026858910706607</v>
      </c>
      <c r="H762" s="65">
        <f t="shared" si="82"/>
        <v>156.3906982660169</v>
      </c>
    </row>
    <row r="763" spans="1:8" x14ac:dyDescent="0.3">
      <c r="A763" s="65">
        <f t="shared" si="83"/>
        <v>2722</v>
      </c>
      <c r="B763" s="65">
        <v>757</v>
      </c>
      <c r="C763" s="65">
        <f t="shared" si="77"/>
        <v>0.217</v>
      </c>
      <c r="D763" s="65">
        <f t="shared" si="78"/>
        <v>3.2497391646099708E-3</v>
      </c>
      <c r="E763" s="65">
        <f t="shared" si="79"/>
        <v>5.8567500433016822E-19</v>
      </c>
      <c r="F763" s="65">
        <f t="shared" si="80"/>
        <v>1.1696618625846033E-278</v>
      </c>
      <c r="G763" s="65">
        <f t="shared" si="81"/>
        <v>0.22024973916460996</v>
      </c>
      <c r="H763" s="65">
        <f t="shared" si="82"/>
        <v>156.37731480687307</v>
      </c>
    </row>
    <row r="764" spans="1:8" x14ac:dyDescent="0.3">
      <c r="A764" s="65">
        <f t="shared" si="83"/>
        <v>2723</v>
      </c>
      <c r="B764" s="65">
        <v>758</v>
      </c>
      <c r="C764" s="65">
        <f t="shared" si="77"/>
        <v>0.217</v>
      </c>
      <c r="D764" s="65">
        <f t="shared" si="78"/>
        <v>3.2309979297090248E-3</v>
      </c>
      <c r="E764" s="65">
        <f t="shared" si="79"/>
        <v>5.5487351350543406E-19</v>
      </c>
      <c r="F764" s="65">
        <f t="shared" si="80"/>
        <v>5.0335699968576793E-279</v>
      </c>
      <c r="G764" s="65">
        <f t="shared" si="81"/>
        <v>0.22023099792970902</v>
      </c>
      <c r="H764" s="65">
        <f t="shared" si="82"/>
        <v>156.3640085300934</v>
      </c>
    </row>
    <row r="765" spans="1:8" x14ac:dyDescent="0.3">
      <c r="A765" s="65">
        <f t="shared" si="83"/>
        <v>2724</v>
      </c>
      <c r="B765" s="65">
        <v>759</v>
      </c>
      <c r="C765" s="65">
        <f t="shared" si="77"/>
        <v>0.217</v>
      </c>
      <c r="D765" s="65">
        <f t="shared" si="78"/>
        <v>3.2123647754471146E-3</v>
      </c>
      <c r="E765" s="65">
        <f t="shared" si="79"/>
        <v>5.2569191738341715E-19</v>
      </c>
      <c r="F765" s="65">
        <f t="shared" si="80"/>
        <v>2.1661667977514363E-279</v>
      </c>
      <c r="G765" s="65">
        <f t="shared" si="81"/>
        <v>0.22021236477544712</v>
      </c>
      <c r="H765" s="65">
        <f t="shared" si="82"/>
        <v>156.35077899056745</v>
      </c>
    </row>
    <row r="766" spans="1:8" x14ac:dyDescent="0.3">
      <c r="A766" s="65">
        <f t="shared" si="83"/>
        <v>2725</v>
      </c>
      <c r="B766" s="65">
        <v>760</v>
      </c>
      <c r="C766" s="65">
        <f t="shared" si="77"/>
        <v>0.217</v>
      </c>
      <c r="D766" s="65">
        <f t="shared" si="78"/>
        <v>3.19383907852356E-3</v>
      </c>
      <c r="E766" s="65">
        <f t="shared" si="79"/>
        <v>4.9804502337188437E-19</v>
      </c>
      <c r="F766" s="65">
        <f t="shared" si="80"/>
        <v>9.3219694940359206E-280</v>
      </c>
      <c r="G766" s="65">
        <f t="shared" si="81"/>
        <v>0.22019383907852355</v>
      </c>
      <c r="H766" s="65">
        <f t="shared" si="82"/>
        <v>156.33762574575172</v>
      </c>
    </row>
    <row r="767" spans="1:8" x14ac:dyDescent="0.3">
      <c r="A767" s="65">
        <f t="shared" si="83"/>
        <v>2726</v>
      </c>
      <c r="B767" s="65">
        <v>761</v>
      </c>
      <c r="C767" s="65">
        <f t="shared" si="77"/>
        <v>0.217</v>
      </c>
      <c r="D767" s="65">
        <f t="shared" si="78"/>
        <v>3.1754202192322434E-3</v>
      </c>
      <c r="E767" s="65">
        <f t="shared" si="79"/>
        <v>4.7185211927955679E-19</v>
      </c>
      <c r="F767" s="65">
        <f t="shared" si="80"/>
        <v>4.0116539196307929E-280</v>
      </c>
      <c r="G767" s="65">
        <f t="shared" si="81"/>
        <v>0.22017542021923225</v>
      </c>
      <c r="H767" s="65">
        <f t="shared" si="82"/>
        <v>156.32454835565491</v>
      </c>
    </row>
    <row r="768" spans="1:8" x14ac:dyDescent="0.3">
      <c r="A768" s="65">
        <f t="shared" si="83"/>
        <v>2727</v>
      </c>
      <c r="B768" s="65">
        <v>762</v>
      </c>
      <c r="C768" s="65">
        <f t="shared" si="77"/>
        <v>0.217</v>
      </c>
      <c r="D768" s="65">
        <f t="shared" si="78"/>
        <v>3.1571075814409003E-3</v>
      </c>
      <c r="E768" s="65">
        <f t="shared" si="79"/>
        <v>4.4703673768538927E-19</v>
      </c>
      <c r="F768" s="65">
        <f t="shared" si="80"/>
        <v>1.7263913147522569E-280</v>
      </c>
      <c r="G768" s="65">
        <f t="shared" si="81"/>
        <v>0.22015710758144089</v>
      </c>
      <c r="H768" s="65">
        <f t="shared" si="82"/>
        <v>156.31154638282302</v>
      </c>
    </row>
    <row r="769" spans="1:8" x14ac:dyDescent="0.3">
      <c r="A769" s="65">
        <f t="shared" si="83"/>
        <v>2728</v>
      </c>
      <c r="B769" s="65">
        <v>763</v>
      </c>
      <c r="C769" s="65">
        <f t="shared" si="77"/>
        <v>0.217</v>
      </c>
      <c r="D769" s="65">
        <f t="shared" si="78"/>
        <v>3.1389005525704946E-3</v>
      </c>
      <c r="E769" s="65">
        <f t="shared" si="79"/>
        <v>4.2352643269997586E-19</v>
      </c>
      <c r="F769" s="65">
        <f t="shared" si="80"/>
        <v>7.4294219575309877E-281</v>
      </c>
      <c r="G769" s="65">
        <f t="shared" si="81"/>
        <v>0.22013890055257049</v>
      </c>
      <c r="H769" s="65">
        <f t="shared" si="82"/>
        <v>156.29861939232504</v>
      </c>
    </row>
    <row r="770" spans="1:8" x14ac:dyDescent="0.3">
      <c r="A770" s="65">
        <f t="shared" si="83"/>
        <v>2729</v>
      </c>
      <c r="B770" s="65">
        <v>764</v>
      </c>
      <c r="C770" s="65">
        <f t="shared" si="77"/>
        <v>0.217</v>
      </c>
      <c r="D770" s="65">
        <f t="shared" si="78"/>
        <v>3.1207985235747349E-3</v>
      </c>
      <c r="E770" s="65">
        <f t="shared" si="79"/>
        <v>4.0125256846744163E-19</v>
      </c>
      <c r="F770" s="65">
        <f t="shared" si="80"/>
        <v>3.1972073857985337E-281</v>
      </c>
      <c r="G770" s="65">
        <f t="shared" si="81"/>
        <v>0.22012079852357475</v>
      </c>
      <c r="H770" s="65">
        <f t="shared" si="82"/>
        <v>156.28576695173808</v>
      </c>
    </row>
    <row r="771" spans="1:8" x14ac:dyDescent="0.3">
      <c r="A771" s="65">
        <f t="shared" si="83"/>
        <v>2730</v>
      </c>
      <c r="B771" s="65">
        <v>765</v>
      </c>
      <c r="C771" s="65">
        <f t="shared" si="77"/>
        <v>0.217</v>
      </c>
      <c r="D771" s="65">
        <f t="shared" si="78"/>
        <v>3.1028008889196906E-3</v>
      </c>
      <c r="E771" s="65">
        <f t="shared" si="79"/>
        <v>3.8015011879027906E-19</v>
      </c>
      <c r="F771" s="65">
        <f t="shared" si="80"/>
        <v>1.3758991111607026E-281</v>
      </c>
      <c r="G771" s="65">
        <f t="shared" si="81"/>
        <v>0.2201028008889197</v>
      </c>
      <c r="H771" s="65">
        <f t="shared" si="82"/>
        <v>156.27298863113299</v>
      </c>
    </row>
    <row r="772" spans="1:8" x14ac:dyDescent="0.3">
      <c r="A772" s="65">
        <f t="shared" si="83"/>
        <v>2731</v>
      </c>
      <c r="B772" s="65">
        <v>766</v>
      </c>
      <c r="C772" s="65">
        <f t="shared" si="77"/>
        <v>0.217</v>
      </c>
      <c r="D772" s="65">
        <f t="shared" si="78"/>
        <v>3.0849070465635495E-3</v>
      </c>
      <c r="E772" s="65">
        <f t="shared" si="79"/>
        <v>3.6015747729223167E-19</v>
      </c>
      <c r="F772" s="65">
        <f t="shared" si="80"/>
        <v>5.9210996837485636E-282</v>
      </c>
      <c r="G772" s="65">
        <f t="shared" si="81"/>
        <v>0.22008490704656355</v>
      </c>
      <c r="H772" s="65">
        <f t="shared" si="82"/>
        <v>156.26028400306012</v>
      </c>
    </row>
    <row r="773" spans="1:8" x14ac:dyDescent="0.3">
      <c r="A773" s="65">
        <f t="shared" si="83"/>
        <v>2732</v>
      </c>
      <c r="B773" s="65">
        <v>767</v>
      </c>
      <c r="C773" s="65">
        <f t="shared" si="77"/>
        <v>0.217</v>
      </c>
      <c r="D773" s="65">
        <f t="shared" si="78"/>
        <v>3.067116397936471E-3</v>
      </c>
      <c r="E773" s="65">
        <f t="shared" si="79"/>
        <v>3.4121627756498343E-19</v>
      </c>
      <c r="F773" s="65">
        <f t="shared" si="80"/>
        <v>2.5481098999553369E-282</v>
      </c>
      <c r="G773" s="65">
        <f t="shared" si="81"/>
        <v>0.22006711639793647</v>
      </c>
      <c r="H773" s="65">
        <f t="shared" si="82"/>
        <v>156.24765264253489</v>
      </c>
    </row>
    <row r="774" spans="1:8" x14ac:dyDescent="0.3">
      <c r="A774" s="65">
        <f t="shared" si="83"/>
        <v>2733</v>
      </c>
      <c r="B774" s="65">
        <v>768</v>
      </c>
      <c r="C774" s="65">
        <f t="shared" si="77"/>
        <v>0.217</v>
      </c>
      <c r="D774" s="65">
        <f t="shared" si="78"/>
        <v>3.0494283479205672E-3</v>
      </c>
      <c r="E774" s="65">
        <f t="shared" si="79"/>
        <v>3.2327122277356953E-19</v>
      </c>
      <c r="F774" s="65">
        <f t="shared" si="80"/>
        <v>1.0965638832379627E-282</v>
      </c>
      <c r="G774" s="65">
        <f t="shared" si="81"/>
        <v>0.22004942834792057</v>
      </c>
      <c r="H774" s="65">
        <f t="shared" si="82"/>
        <v>156.23509412702361</v>
      </c>
    </row>
    <row r="775" spans="1:8" x14ac:dyDescent="0.3">
      <c r="A775" s="65">
        <f t="shared" si="83"/>
        <v>2734</v>
      </c>
      <c r="B775" s="65">
        <v>769</v>
      </c>
      <c r="C775" s="65">
        <f t="shared" ref="C775:C838" si="84">$C$3</f>
        <v>0.217</v>
      </c>
      <c r="D775" s="65">
        <f t="shared" ref="D775:D838" si="85">$D$3*EXP(-B775/$D$2)</f>
        <v>3.0318423048299853E-3</v>
      </c>
      <c r="E775" s="65">
        <f t="shared" ref="E775:E838" si="86">$E$3*EXP(-$B775/$E$2)</f>
        <v>3.0626992422310687E-19</v>
      </c>
      <c r="F775" s="65">
        <f t="shared" ref="F775:F838" si="87">$F$3*EXP(-$B775/$F$2)</f>
        <v>4.7189972066864027E-283</v>
      </c>
      <c r="G775" s="65">
        <f t="shared" ref="G775:G838" si="88">SUM(C775:F775)</f>
        <v>0.22003184230482997</v>
      </c>
      <c r="H775" s="65">
        <f t="shared" ref="H775:H838" si="89">G775*$H$4</f>
        <v>156.22260803642928</v>
      </c>
    </row>
    <row r="776" spans="1:8" x14ac:dyDescent="0.3">
      <c r="A776" s="65">
        <f t="shared" ref="A776:A839" si="90">A775+1</f>
        <v>2735</v>
      </c>
      <c r="B776" s="65">
        <v>770</v>
      </c>
      <c r="C776" s="65">
        <f t="shared" si="84"/>
        <v>0.217</v>
      </c>
      <c r="D776" s="65">
        <f t="shared" si="85"/>
        <v>3.0143576803911298E-3</v>
      </c>
      <c r="E776" s="65">
        <f t="shared" si="86"/>
        <v>2.9016274841553088E-19</v>
      </c>
      <c r="F776" s="65">
        <f t="shared" si="87"/>
        <v>2.0307922754995146E-283</v>
      </c>
      <c r="G776" s="65">
        <f t="shared" si="88"/>
        <v>0.22001435768039113</v>
      </c>
      <c r="H776" s="65">
        <f t="shared" si="89"/>
        <v>156.21019395307769</v>
      </c>
    </row>
    <row r="777" spans="1:8" x14ac:dyDescent="0.3">
      <c r="A777" s="65">
        <f t="shared" si="90"/>
        <v>2736</v>
      </c>
      <c r="B777" s="65">
        <v>771</v>
      </c>
      <c r="C777" s="65">
        <f t="shared" si="84"/>
        <v>0.217</v>
      </c>
      <c r="D777" s="65">
        <f t="shared" si="85"/>
        <v>2.9969738897229758E-3</v>
      </c>
      <c r="E777" s="65">
        <f t="shared" si="86"/>
        <v>2.7490267214981898E-19</v>
      </c>
      <c r="F777" s="65">
        <f t="shared" si="87"/>
        <v>8.7393933193793534E-284</v>
      </c>
      <c r="G777" s="65">
        <f t="shared" si="88"/>
        <v>0.21999697388972297</v>
      </c>
      <c r="H777" s="65">
        <f t="shared" si="89"/>
        <v>156.19785146170332</v>
      </c>
    </row>
    <row r="778" spans="1:8" x14ac:dyDescent="0.3">
      <c r="A778" s="65">
        <f t="shared" si="90"/>
        <v>2737</v>
      </c>
      <c r="B778" s="65">
        <v>772</v>
      </c>
      <c r="C778" s="65">
        <f t="shared" si="84"/>
        <v>0.217</v>
      </c>
      <c r="D778" s="65">
        <f t="shared" si="85"/>
        <v>2.9796903513175043E-3</v>
      </c>
      <c r="E778" s="65">
        <f t="shared" si="86"/>
        <v>2.6044514524272198E-19</v>
      </c>
      <c r="F778" s="65">
        <f t="shared" si="87"/>
        <v>3.7609457408452077E-284</v>
      </c>
      <c r="G778" s="65">
        <f t="shared" si="88"/>
        <v>0.21997969035131751</v>
      </c>
      <c r="H778" s="65">
        <f t="shared" si="89"/>
        <v>156.18558014943542</v>
      </c>
    </row>
    <row r="779" spans="1:8" x14ac:dyDescent="0.3">
      <c r="A779" s="65">
        <f t="shared" si="90"/>
        <v>2738</v>
      </c>
      <c r="B779" s="65">
        <v>773</v>
      </c>
      <c r="C779" s="65">
        <f t="shared" si="84"/>
        <v>0.217</v>
      </c>
      <c r="D779" s="65">
        <f t="shared" si="85"/>
        <v>2.962506487020255E-3</v>
      </c>
      <c r="E779" s="65">
        <f t="shared" si="86"/>
        <v>2.4674796046920742E-19</v>
      </c>
      <c r="F779" s="65">
        <f t="shared" si="87"/>
        <v>1.6185005467390765E-284</v>
      </c>
      <c r="G779" s="65">
        <f t="shared" si="88"/>
        <v>0.21996250648702026</v>
      </c>
      <c r="H779" s="65">
        <f t="shared" si="89"/>
        <v>156.17337960578439</v>
      </c>
    </row>
    <row r="780" spans="1:8" x14ac:dyDescent="0.3">
      <c r="A780" s="65">
        <f t="shared" si="90"/>
        <v>2739</v>
      </c>
      <c r="B780" s="65">
        <v>774</v>
      </c>
      <c r="C780" s="65">
        <f t="shared" si="84"/>
        <v>0.217</v>
      </c>
      <c r="D780" s="65">
        <f t="shared" si="85"/>
        <v>2.9454217220109724E-3</v>
      </c>
      <c r="E780" s="65">
        <f t="shared" si="86"/>
        <v>2.3377113034290479E-19</v>
      </c>
      <c r="F780" s="65">
        <f t="shared" si="87"/>
        <v>6.9651204784616067E-285</v>
      </c>
      <c r="G780" s="65">
        <f t="shared" si="88"/>
        <v>0.21994542172201098</v>
      </c>
      <c r="H780" s="65">
        <f t="shared" si="89"/>
        <v>156.1612494226278</v>
      </c>
    </row>
    <row r="781" spans="1:8" x14ac:dyDescent="0.3">
      <c r="A781" s="65">
        <f t="shared" si="90"/>
        <v>2740</v>
      </c>
      <c r="B781" s="65">
        <v>775</v>
      </c>
      <c r="C781" s="65">
        <f t="shared" si="84"/>
        <v>0.217</v>
      </c>
      <c r="D781" s="65">
        <f t="shared" si="85"/>
        <v>2.9284354847843972E-3</v>
      </c>
      <c r="E781" s="65">
        <f t="shared" si="86"/>
        <v>2.2147677037687049E-19</v>
      </c>
      <c r="F781" s="65">
        <f t="shared" si="87"/>
        <v>2.997398016159346E-285</v>
      </c>
      <c r="G781" s="65">
        <f t="shared" si="88"/>
        <v>0.21992843548478438</v>
      </c>
      <c r="H781" s="65">
        <f t="shared" si="89"/>
        <v>156.14918919419691</v>
      </c>
    </row>
    <row r="782" spans="1:8" x14ac:dyDescent="0.3">
      <c r="A782" s="65">
        <f t="shared" si="90"/>
        <v>2741</v>
      </c>
      <c r="B782" s="65">
        <v>776</v>
      </c>
      <c r="C782" s="65">
        <f t="shared" si="84"/>
        <v>0.217</v>
      </c>
      <c r="D782" s="65">
        <f t="shared" si="85"/>
        <v>2.9115472071311356E-3</v>
      </c>
      <c r="E782" s="65">
        <f t="shared" si="86"/>
        <v>2.0982898848381165E-19</v>
      </c>
      <c r="F782" s="65">
        <f t="shared" si="87"/>
        <v>1.2899123417977652E-285</v>
      </c>
      <c r="G782" s="65">
        <f t="shared" si="88"/>
        <v>0.21991154720713113</v>
      </c>
      <c r="H782" s="65">
        <f t="shared" si="89"/>
        <v>156.1371985170631</v>
      </c>
    </row>
    <row r="783" spans="1:8" x14ac:dyDescent="0.3">
      <c r="A783" s="65">
        <f t="shared" si="90"/>
        <v>2742</v>
      </c>
      <c r="B783" s="65">
        <v>777</v>
      </c>
      <c r="C783" s="65">
        <f t="shared" si="84"/>
        <v>0.217</v>
      </c>
      <c r="D783" s="65">
        <f t="shared" si="85"/>
        <v>2.8947563241186591E-3</v>
      </c>
      <c r="E783" s="65">
        <f t="shared" si="86"/>
        <v>1.9879378019292834E-19</v>
      </c>
      <c r="F783" s="65">
        <f t="shared" si="87"/>
        <v>5.5510607552018234E-286</v>
      </c>
      <c r="G783" s="65">
        <f t="shared" si="88"/>
        <v>0.21989475632411865</v>
      </c>
      <c r="H783" s="65">
        <f t="shared" si="89"/>
        <v>156.12527699012423</v>
      </c>
    </row>
    <row r="784" spans="1:8" x14ac:dyDescent="0.3">
      <c r="A784" s="65">
        <f t="shared" si="90"/>
        <v>2743</v>
      </c>
      <c r="B784" s="65">
        <v>778</v>
      </c>
      <c r="C784" s="65">
        <f t="shared" si="84"/>
        <v>0.217</v>
      </c>
      <c r="D784" s="65">
        <f t="shared" si="85"/>
        <v>2.8780622740723939E-3</v>
      </c>
      <c r="E784" s="65">
        <f t="shared" si="86"/>
        <v>1.8833892937745106E-19</v>
      </c>
      <c r="F784" s="65">
        <f t="shared" si="87"/>
        <v>2.3888658561864477E-286</v>
      </c>
      <c r="G784" s="65">
        <f t="shared" si="88"/>
        <v>0.21987806227407239</v>
      </c>
      <c r="H784" s="65">
        <f t="shared" si="89"/>
        <v>156.11342421459139</v>
      </c>
    </row>
    <row r="785" spans="1:8" x14ac:dyDescent="0.3">
      <c r="A785" s="65">
        <f t="shared" si="90"/>
        <v>2744</v>
      </c>
      <c r="B785" s="65">
        <v>779</v>
      </c>
      <c r="C785" s="65">
        <f t="shared" si="84"/>
        <v>0.217</v>
      </c>
      <c r="D785" s="65">
        <f t="shared" si="85"/>
        <v>2.8614644985569498E-3</v>
      </c>
      <c r="E785" s="65">
        <f t="shared" si="86"/>
        <v>1.7843391420304767E-19</v>
      </c>
      <c r="F785" s="65">
        <f t="shared" si="87"/>
        <v>1.0280341596884446E-286</v>
      </c>
      <c r="G785" s="65">
        <f t="shared" si="88"/>
        <v>0.21986146449855695</v>
      </c>
      <c r="H785" s="65">
        <f t="shared" si="89"/>
        <v>156.10163979397544</v>
      </c>
    </row>
    <row r="786" spans="1:8" x14ac:dyDescent="0.3">
      <c r="A786" s="65">
        <f t="shared" si="90"/>
        <v>2745</v>
      </c>
      <c r="B786" s="65">
        <v>780</v>
      </c>
      <c r="C786" s="65">
        <f t="shared" si="84"/>
        <v>0.217</v>
      </c>
      <c r="D786" s="65">
        <f t="shared" si="85"/>
        <v>2.8449624423574306E-3</v>
      </c>
      <c r="E786" s="65">
        <f t="shared" si="86"/>
        <v>1.690498180225519E-19</v>
      </c>
      <c r="F786" s="65">
        <f t="shared" si="87"/>
        <v>4.4240836326138212E-287</v>
      </c>
      <c r="G786" s="65">
        <f t="shared" si="88"/>
        <v>0.21984496244235743</v>
      </c>
      <c r="H786" s="65">
        <f t="shared" si="89"/>
        <v>156.08992333407377</v>
      </c>
    </row>
    <row r="787" spans="1:8" x14ac:dyDescent="0.3">
      <c r="A787" s="65">
        <f t="shared" si="90"/>
        <v>2746</v>
      </c>
      <c r="B787" s="65">
        <v>781</v>
      </c>
      <c r="C787" s="65">
        <f t="shared" si="84"/>
        <v>0.217</v>
      </c>
      <c r="D787" s="65">
        <f t="shared" si="85"/>
        <v>2.8285555534608622E-3</v>
      </c>
      <c r="E787" s="65">
        <f t="shared" si="86"/>
        <v>1.6015924495686482E-19</v>
      </c>
      <c r="F787" s="65">
        <f t="shared" si="87"/>
        <v>1.9038779795304578E-287</v>
      </c>
      <c r="G787" s="65">
        <f t="shared" si="88"/>
        <v>0.21982855555346087</v>
      </c>
      <c r="H787" s="65">
        <f t="shared" si="89"/>
        <v>156.07827444295722</v>
      </c>
    </row>
    <row r="788" spans="1:8" x14ac:dyDescent="0.3">
      <c r="A788" s="65">
        <f t="shared" si="90"/>
        <v>2747</v>
      </c>
      <c r="B788" s="65">
        <v>782</v>
      </c>
      <c r="C788" s="65">
        <f t="shared" si="84"/>
        <v>0.217</v>
      </c>
      <c r="D788" s="65">
        <f t="shared" si="85"/>
        <v>2.8122432830377229E-3</v>
      </c>
      <c r="E788" s="65">
        <f t="shared" si="86"/>
        <v>1.5173623991556684E-19</v>
      </c>
      <c r="F788" s="65">
        <f t="shared" si="87"/>
        <v>8.1932252234558589E-288</v>
      </c>
      <c r="G788" s="65">
        <f t="shared" si="88"/>
        <v>0.21981224328303772</v>
      </c>
      <c r="H788" s="65">
        <f t="shared" si="89"/>
        <v>156.06669273095679</v>
      </c>
    </row>
    <row r="789" spans="1:8" x14ac:dyDescent="0.3">
      <c r="A789" s="65">
        <f t="shared" si="90"/>
        <v>2748</v>
      </c>
      <c r="B789" s="65">
        <v>783</v>
      </c>
      <c r="C789" s="65">
        <f t="shared" si="84"/>
        <v>0.217</v>
      </c>
      <c r="D789" s="65">
        <f t="shared" si="85"/>
        <v>2.7960250854235937E-3</v>
      </c>
      <c r="E789" s="65">
        <f t="shared" si="86"/>
        <v>1.4375621282377781E-19</v>
      </c>
      <c r="F789" s="65">
        <f t="shared" si="87"/>
        <v>3.5259055613862885E-288</v>
      </c>
      <c r="G789" s="65">
        <f t="shared" si="88"/>
        <v>0.21979602508542359</v>
      </c>
      <c r="H789" s="65">
        <f t="shared" si="89"/>
        <v>156.05517781065075</v>
      </c>
    </row>
    <row r="790" spans="1:8" x14ac:dyDescent="0.3">
      <c r="A790" s="65">
        <f t="shared" si="90"/>
        <v>2749</v>
      </c>
      <c r="B790" s="65">
        <v>784</v>
      </c>
      <c r="C790" s="65">
        <f t="shared" si="84"/>
        <v>0.217</v>
      </c>
      <c r="D790" s="65">
        <f t="shared" si="85"/>
        <v>2.7799004181009012E-3</v>
      </c>
      <c r="E790" s="65">
        <f t="shared" si="86"/>
        <v>1.3619586683401899E-19</v>
      </c>
      <c r="F790" s="65">
        <f t="shared" si="87"/>
        <v>1.5173524086978537E-288</v>
      </c>
      <c r="G790" s="65">
        <f t="shared" si="88"/>
        <v>0.21977990041810089</v>
      </c>
      <c r="H790" s="65">
        <f t="shared" si="89"/>
        <v>156.04372929685164</v>
      </c>
    </row>
    <row r="791" spans="1:8" x14ac:dyDescent="0.3">
      <c r="A791" s="65">
        <f t="shared" si="90"/>
        <v>2750</v>
      </c>
      <c r="B791" s="65">
        <v>785</v>
      </c>
      <c r="C791" s="65">
        <f t="shared" si="84"/>
        <v>0.217</v>
      </c>
      <c r="D791" s="65">
        <f t="shared" si="85"/>
        <v>2.7638687416807681E-3</v>
      </c>
      <c r="E791" s="65">
        <f t="shared" si="86"/>
        <v>1.290331303135274E-19</v>
      </c>
      <c r="F791" s="65">
        <f t="shared" si="87"/>
        <v>6.5298355049417565E-289</v>
      </c>
      <c r="G791" s="65">
        <f t="shared" si="88"/>
        <v>0.21976386874168077</v>
      </c>
      <c r="H791" s="65">
        <f t="shared" si="89"/>
        <v>156.03234680659335</v>
      </c>
    </row>
    <row r="792" spans="1:8" x14ac:dyDescent="0.3">
      <c r="A792" s="65">
        <f t="shared" si="90"/>
        <v>2751</v>
      </c>
      <c r="B792" s="65">
        <v>786</v>
      </c>
      <c r="C792" s="65">
        <f t="shared" si="84"/>
        <v>0.217</v>
      </c>
      <c r="D792" s="65">
        <f t="shared" si="85"/>
        <v>2.7479295198849663E-3</v>
      </c>
      <c r="E792" s="65">
        <f t="shared" si="86"/>
        <v>1.2224709240845437E-19</v>
      </c>
      <c r="F792" s="65">
        <f t="shared" si="87"/>
        <v>2.8100757264549549E-289</v>
      </c>
      <c r="G792" s="65">
        <f t="shared" si="88"/>
        <v>0.21974792951988498</v>
      </c>
      <c r="H792" s="65">
        <f t="shared" si="89"/>
        <v>156.02102995911832</v>
      </c>
    </row>
    <row r="793" spans="1:8" x14ac:dyDescent="0.3">
      <c r="A793" s="65">
        <f t="shared" si="90"/>
        <v>2752</v>
      </c>
      <c r="B793" s="65">
        <v>787</v>
      </c>
      <c r="C793" s="65">
        <f t="shared" si="84"/>
        <v>0.217</v>
      </c>
      <c r="D793" s="65">
        <f t="shared" si="85"/>
        <v>2.7320822195279889E-3</v>
      </c>
      <c r="E793" s="65">
        <f t="shared" si="86"/>
        <v>1.1581794199682734E-19</v>
      </c>
      <c r="F793" s="65">
        <f t="shared" si="87"/>
        <v>1.2092993127370783E-289</v>
      </c>
      <c r="G793" s="65">
        <f t="shared" si="88"/>
        <v>0.21973208221952797</v>
      </c>
      <c r="H793" s="65">
        <f t="shared" si="89"/>
        <v>156.00977837586487</v>
      </c>
    </row>
    <row r="794" spans="1:8" x14ac:dyDescent="0.3">
      <c r="A794" s="65">
        <f t="shared" si="90"/>
        <v>2753</v>
      </c>
      <c r="B794" s="65">
        <v>788</v>
      </c>
      <c r="C794" s="65">
        <f t="shared" si="84"/>
        <v>0.217</v>
      </c>
      <c r="D794" s="65">
        <f t="shared" si="85"/>
        <v>2.7163263104992047E-3</v>
      </c>
      <c r="E794" s="65">
        <f t="shared" si="86"/>
        <v>1.0972690985207185E-19</v>
      </c>
      <c r="F794" s="65">
        <f t="shared" si="87"/>
        <v>5.204147397234371E-290</v>
      </c>
      <c r="G794" s="65">
        <f t="shared" si="88"/>
        <v>0.2197163263104992</v>
      </c>
      <c r="H794" s="65">
        <f t="shared" si="89"/>
        <v>155.99859168045444</v>
      </c>
    </row>
    <row r="795" spans="1:8" x14ac:dyDescent="0.3">
      <c r="A795" s="65">
        <f t="shared" si="90"/>
        <v>2754</v>
      </c>
      <c r="B795" s="65">
        <v>789</v>
      </c>
      <c r="C795" s="65">
        <f t="shared" si="84"/>
        <v>0.217</v>
      </c>
      <c r="D795" s="65">
        <f t="shared" si="85"/>
        <v>2.7006612657451317E-3</v>
      </c>
      <c r="E795" s="65">
        <f t="shared" si="86"/>
        <v>1.0395621384823608E-19</v>
      </c>
      <c r="F795" s="65">
        <f t="shared" si="87"/>
        <v>2.2395737636567733E-290</v>
      </c>
      <c r="G795" s="65">
        <f t="shared" si="88"/>
        <v>0.21970066126574514</v>
      </c>
      <c r="H795" s="65">
        <f t="shared" si="89"/>
        <v>155.98746949867905</v>
      </c>
    </row>
    <row r="796" spans="1:8" x14ac:dyDescent="0.3">
      <c r="A796" s="65">
        <f t="shared" si="90"/>
        <v>2755</v>
      </c>
      <c r="B796" s="65">
        <v>790</v>
      </c>
      <c r="C796" s="65">
        <f t="shared" si="84"/>
        <v>0.217</v>
      </c>
      <c r="D796" s="65">
        <f t="shared" si="85"/>
        <v>2.6850865612517969E-3</v>
      </c>
      <c r="E796" s="65">
        <f t="shared" si="86"/>
        <v>9.8489007046944189E-20</v>
      </c>
      <c r="F796" s="65">
        <f t="shared" si="87"/>
        <v>9.637871989416062E-291</v>
      </c>
      <c r="G796" s="65">
        <f t="shared" si="88"/>
        <v>0.2196850865612518</v>
      </c>
      <c r="H796" s="65">
        <f t="shared" si="89"/>
        <v>155.97641145848877</v>
      </c>
    </row>
    <row r="797" spans="1:8" x14ac:dyDescent="0.3">
      <c r="A797" s="65">
        <f t="shared" si="90"/>
        <v>2756</v>
      </c>
      <c r="B797" s="65">
        <v>791</v>
      </c>
      <c r="C797" s="65">
        <f t="shared" si="84"/>
        <v>0.217</v>
      </c>
      <c r="D797" s="65">
        <f t="shared" si="85"/>
        <v>2.6696016760272218E-3</v>
      </c>
      <c r="E797" s="65">
        <f t="shared" si="86"/>
        <v>9.330932851454249E-20</v>
      </c>
      <c r="F797" s="65">
        <f t="shared" si="87"/>
        <v>4.1476006725807665E-291</v>
      </c>
      <c r="G797" s="65">
        <f t="shared" si="88"/>
        <v>0.21966960167602723</v>
      </c>
      <c r="H797" s="65">
        <f t="shared" si="89"/>
        <v>155.96541718997932</v>
      </c>
    </row>
    <row r="798" spans="1:8" x14ac:dyDescent="0.3">
      <c r="A798" s="65">
        <f t="shared" si="90"/>
        <v>2757</v>
      </c>
      <c r="B798" s="65">
        <v>792</v>
      </c>
      <c r="C798" s="65">
        <f t="shared" si="84"/>
        <v>0.217</v>
      </c>
      <c r="D798" s="65">
        <f t="shared" si="85"/>
        <v>2.6542060920839825E-3</v>
      </c>
      <c r="E798" s="65">
        <f t="shared" si="86"/>
        <v>8.8402056725831844E-20</v>
      </c>
      <c r="F798" s="65">
        <f t="shared" si="87"/>
        <v>1.784895188282605E-291</v>
      </c>
      <c r="G798" s="65">
        <f t="shared" si="88"/>
        <v>0.21965420609208397</v>
      </c>
      <c r="H798" s="65">
        <f t="shared" si="89"/>
        <v>155.95448632537961</v>
      </c>
    </row>
    <row r="799" spans="1:8" x14ac:dyDescent="0.3">
      <c r="A799" s="65">
        <f t="shared" si="90"/>
        <v>2758</v>
      </c>
      <c r="B799" s="65">
        <v>793</v>
      </c>
      <c r="C799" s="65">
        <f t="shared" si="84"/>
        <v>0.217</v>
      </c>
      <c r="D799" s="65">
        <f t="shared" si="85"/>
        <v>2.6388992944218902E-3</v>
      </c>
      <c r="E799" s="65">
        <f t="shared" si="86"/>
        <v>8.3752865418371974E-20</v>
      </c>
      <c r="F799" s="65">
        <f t="shared" si="87"/>
        <v>7.6811898845894933E-292</v>
      </c>
      <c r="G799" s="65">
        <f t="shared" si="88"/>
        <v>0.2196388992944219</v>
      </c>
      <c r="H799" s="65">
        <f t="shared" si="89"/>
        <v>155.94361849903956</v>
      </c>
    </row>
    <row r="800" spans="1:8" x14ac:dyDescent="0.3">
      <c r="A800" s="65">
        <f t="shared" si="90"/>
        <v>2759</v>
      </c>
      <c r="B800" s="65">
        <v>794</v>
      </c>
      <c r="C800" s="65">
        <f t="shared" si="84"/>
        <v>0.217</v>
      </c>
      <c r="D800" s="65">
        <f t="shared" si="85"/>
        <v>2.6236807710107546E-3</v>
      </c>
      <c r="E800" s="65">
        <f t="shared" si="86"/>
        <v>7.9348181768470852E-20</v>
      </c>
      <c r="F800" s="65">
        <f t="shared" si="87"/>
        <v>3.3055542101548315E-292</v>
      </c>
      <c r="G800" s="65">
        <f t="shared" si="88"/>
        <v>0.21962368077101074</v>
      </c>
      <c r="H800" s="65">
        <f t="shared" si="89"/>
        <v>155.93281334741764</v>
      </c>
    </row>
    <row r="801" spans="1:8" x14ac:dyDescent="0.3">
      <c r="A801" s="65">
        <f t="shared" si="90"/>
        <v>2760</v>
      </c>
      <c r="B801" s="65">
        <v>795</v>
      </c>
      <c r="C801" s="65">
        <f t="shared" si="84"/>
        <v>0.217</v>
      </c>
      <c r="D801" s="65">
        <f t="shared" si="85"/>
        <v>2.6085500127732671E-3</v>
      </c>
      <c r="E801" s="65">
        <f t="shared" si="86"/>
        <v>7.5175146766753803E-20</v>
      </c>
      <c r="F801" s="65">
        <f t="shared" si="87"/>
        <v>1.4225255201922463E-292</v>
      </c>
      <c r="G801" s="65">
        <f t="shared" si="88"/>
        <v>0.21960855001277327</v>
      </c>
      <c r="H801" s="65">
        <f t="shared" si="89"/>
        <v>155.92207050906902</v>
      </c>
    </row>
    <row r="802" spans="1:8" x14ac:dyDescent="0.3">
      <c r="A802" s="65">
        <f t="shared" si="90"/>
        <v>2761</v>
      </c>
      <c r="B802" s="65">
        <v>796</v>
      </c>
      <c r="C802" s="65">
        <f t="shared" si="84"/>
        <v>0.217</v>
      </c>
      <c r="D802" s="65">
        <f t="shared" si="85"/>
        <v>2.5935065135679648E-3</v>
      </c>
      <c r="E802" s="65">
        <f t="shared" si="86"/>
        <v>7.1221577677643635E-20</v>
      </c>
      <c r="F802" s="65">
        <f t="shared" si="87"/>
        <v>6.1217536514200362E-293</v>
      </c>
      <c r="G802" s="65">
        <f t="shared" si="88"/>
        <v>0.21959350651356796</v>
      </c>
      <c r="H802" s="65">
        <f t="shared" si="89"/>
        <v>155.91138962463324</v>
      </c>
    </row>
    <row r="803" spans="1:8" x14ac:dyDescent="0.3">
      <c r="A803" s="65">
        <f t="shared" si="90"/>
        <v>2762</v>
      </c>
      <c r="B803" s="65">
        <v>797</v>
      </c>
      <c r="C803" s="65">
        <f t="shared" si="84"/>
        <v>0.217</v>
      </c>
      <c r="D803" s="65">
        <f t="shared" si="85"/>
        <v>2.5785497701723004E-3</v>
      </c>
      <c r="E803" s="65">
        <f t="shared" si="86"/>
        <v>6.747593247315056E-20</v>
      </c>
      <c r="F803" s="65">
        <f t="shared" si="87"/>
        <v>2.6344601370392207E-293</v>
      </c>
      <c r="G803" s="65">
        <f t="shared" si="88"/>
        <v>0.2195785497701723</v>
      </c>
      <c r="H803" s="65">
        <f t="shared" si="89"/>
        <v>155.90077033682232</v>
      </c>
    </row>
    <row r="804" spans="1:8" x14ac:dyDescent="0.3">
      <c r="A804" s="65">
        <f t="shared" si="90"/>
        <v>2763</v>
      </c>
      <c r="B804" s="65">
        <v>798</v>
      </c>
      <c r="C804" s="65">
        <f t="shared" si="84"/>
        <v>0.217</v>
      </c>
      <c r="D804" s="65">
        <f t="shared" si="85"/>
        <v>2.5636792822658129E-3</v>
      </c>
      <c r="E804" s="65">
        <f t="shared" si="86"/>
        <v>6.3927276137135106E-20</v>
      </c>
      <c r="F804" s="65">
        <f t="shared" si="87"/>
        <v>1.1337241922563775E-293</v>
      </c>
      <c r="G804" s="65">
        <f t="shared" si="88"/>
        <v>0.21956367928226581</v>
      </c>
      <c r="H804" s="65">
        <f t="shared" si="89"/>
        <v>155.89021229040873</v>
      </c>
    </row>
    <row r="805" spans="1:8" x14ac:dyDescent="0.3">
      <c r="A805" s="65">
        <f t="shared" si="90"/>
        <v>2764</v>
      </c>
      <c r="B805" s="65">
        <v>799</v>
      </c>
      <c r="C805" s="65">
        <f t="shared" si="84"/>
        <v>0.217</v>
      </c>
      <c r="D805" s="65">
        <f t="shared" si="85"/>
        <v>2.5488945524133788E-3</v>
      </c>
      <c r="E805" s="65">
        <f t="shared" si="86"/>
        <v>6.056524874168572E-20</v>
      </c>
      <c r="F805" s="65">
        <f t="shared" si="87"/>
        <v>4.8789143780779103E-294</v>
      </c>
      <c r="G805" s="65">
        <f t="shared" si="88"/>
        <v>0.21954889455241339</v>
      </c>
      <c r="H805" s="65">
        <f t="shared" si="89"/>
        <v>155.87971513221351</v>
      </c>
    </row>
    <row r="806" spans="1:8" x14ac:dyDescent="0.3">
      <c r="A806" s="65">
        <f t="shared" si="90"/>
        <v>2765</v>
      </c>
      <c r="B806" s="65">
        <v>800</v>
      </c>
      <c r="C806" s="65">
        <f t="shared" si="84"/>
        <v>0.217</v>
      </c>
      <c r="D806" s="65">
        <f t="shared" si="85"/>
        <v>2.5341950860485905E-3</v>
      </c>
      <c r="E806" s="65">
        <f t="shared" si="86"/>
        <v>5.7380035202398526E-20</v>
      </c>
      <c r="F806" s="65">
        <f t="shared" si="87"/>
        <v>2.099611675502857E-294</v>
      </c>
      <c r="G806" s="65">
        <f t="shared" si="88"/>
        <v>0.2195341950860486</v>
      </c>
      <c r="H806" s="65">
        <f t="shared" si="89"/>
        <v>155.86927851109451</v>
      </c>
    </row>
    <row r="807" spans="1:8" x14ac:dyDescent="0.3">
      <c r="A807" s="65">
        <f t="shared" si="90"/>
        <v>2766</v>
      </c>
      <c r="B807" s="65">
        <v>801</v>
      </c>
      <c r="C807" s="65">
        <f t="shared" si="84"/>
        <v>0.217</v>
      </c>
      <c r="D807" s="65">
        <f t="shared" si="85"/>
        <v>2.5195803914571983E-3</v>
      </c>
      <c r="E807" s="65">
        <f t="shared" si="86"/>
        <v>5.4362336624275058E-20</v>
      </c>
      <c r="F807" s="65">
        <f t="shared" si="87"/>
        <v>9.0355534987788211E-295</v>
      </c>
      <c r="G807" s="65">
        <f t="shared" si="88"/>
        <v>0.21951958039145719</v>
      </c>
      <c r="H807" s="65">
        <f t="shared" si="89"/>
        <v>155.8589020779346</v>
      </c>
    </row>
    <row r="808" spans="1:8" x14ac:dyDescent="0.3">
      <c r="A808" s="65">
        <f t="shared" si="90"/>
        <v>2767</v>
      </c>
      <c r="B808" s="65">
        <v>802</v>
      </c>
      <c r="C808" s="65">
        <f t="shared" si="84"/>
        <v>0.217</v>
      </c>
      <c r="D808" s="65">
        <f t="shared" si="85"/>
        <v>2.5050499797606715E-3</v>
      </c>
      <c r="E808" s="65">
        <f t="shared" si="86"/>
        <v>5.1503343154580117E-20</v>
      </c>
      <c r="F808" s="65">
        <f t="shared" si="87"/>
        <v>3.8883965059744614E-295</v>
      </c>
      <c r="G808" s="65">
        <f t="shared" si="88"/>
        <v>0.21950504997976067</v>
      </c>
      <c r="H808" s="65">
        <f t="shared" si="89"/>
        <v>155.84858548563008</v>
      </c>
    </row>
    <row r="809" spans="1:8" x14ac:dyDescent="0.3">
      <c r="A809" s="65">
        <f t="shared" si="90"/>
        <v>2768</v>
      </c>
      <c r="B809" s="65">
        <v>803</v>
      </c>
      <c r="C809" s="65">
        <f t="shared" si="84"/>
        <v>0.217</v>
      </c>
      <c r="D809" s="65">
        <f t="shared" si="85"/>
        <v>2.4906033648998322E-3</v>
      </c>
      <c r="E809" s="65">
        <f t="shared" si="86"/>
        <v>4.8794708263403461E-20</v>
      </c>
      <c r="F809" s="65">
        <f t="shared" si="87"/>
        <v>1.6733482226316133E-295</v>
      </c>
      <c r="G809" s="65">
        <f t="shared" si="88"/>
        <v>0.21949060336489984</v>
      </c>
      <c r="H809" s="65">
        <f t="shared" si="89"/>
        <v>155.8383283890789</v>
      </c>
    </row>
    <row r="810" spans="1:8" x14ac:dyDescent="0.3">
      <c r="A810" s="65">
        <f t="shared" si="90"/>
        <v>2769</v>
      </c>
      <c r="B810" s="65">
        <v>804</v>
      </c>
      <c r="C810" s="65">
        <f t="shared" si="84"/>
        <v>0.217</v>
      </c>
      <c r="D810" s="65">
        <f t="shared" si="85"/>
        <v>2.4762400636186115E-3</v>
      </c>
      <c r="E810" s="65">
        <f t="shared" si="86"/>
        <v>4.6228524376847264E-20</v>
      </c>
      <c r="F810" s="65">
        <f t="shared" si="87"/>
        <v>7.2011541772606725E-296</v>
      </c>
      <c r="G810" s="65">
        <f t="shared" si="88"/>
        <v>0.2194762400636186</v>
      </c>
      <c r="H810" s="65">
        <f t="shared" si="89"/>
        <v>155.82813044516919</v>
      </c>
    </row>
    <row r="811" spans="1:8" x14ac:dyDescent="0.3">
      <c r="A811" s="65">
        <f t="shared" si="90"/>
        <v>2770</v>
      </c>
      <c r="B811" s="65">
        <v>805</v>
      </c>
      <c r="C811" s="65">
        <f t="shared" si="84"/>
        <v>0.217</v>
      </c>
      <c r="D811" s="65">
        <f t="shared" si="85"/>
        <v>2.4619595954478747E-3</v>
      </c>
      <c r="E811" s="65">
        <f t="shared" si="86"/>
        <v>4.3797299791699073E-20</v>
      </c>
      <c r="F811" s="65">
        <f t="shared" si="87"/>
        <v>3.0989737093171095E-296</v>
      </c>
      <c r="G811" s="65">
        <f t="shared" si="88"/>
        <v>0.21946195959544787</v>
      </c>
      <c r="H811" s="65">
        <f t="shared" si="89"/>
        <v>155.81799131276799</v>
      </c>
    </row>
    <row r="812" spans="1:8" x14ac:dyDescent="0.3">
      <c r="A812" s="65">
        <f t="shared" si="90"/>
        <v>2771</v>
      </c>
      <c r="B812" s="65">
        <v>806</v>
      </c>
      <c r="C812" s="65">
        <f t="shared" si="84"/>
        <v>0.217</v>
      </c>
      <c r="D812" s="65">
        <f t="shared" si="85"/>
        <v>2.4477614826893517E-3</v>
      </c>
      <c r="E812" s="65">
        <f t="shared" si="86"/>
        <v>4.1493936804191999E-20</v>
      </c>
      <c r="F812" s="65">
        <f t="shared" si="87"/>
        <v>1.333624834941651E-296</v>
      </c>
      <c r="G812" s="65">
        <f t="shared" si="88"/>
        <v>0.21944776148268935</v>
      </c>
      <c r="H812" s="65">
        <f t="shared" si="89"/>
        <v>155.80791065270944</v>
      </c>
    </row>
    <row r="813" spans="1:8" x14ac:dyDescent="0.3">
      <c r="A813" s="65">
        <f t="shared" si="90"/>
        <v>2772</v>
      </c>
      <c r="B813" s="65">
        <v>807</v>
      </c>
      <c r="C813" s="65">
        <f t="shared" si="84"/>
        <v>0.217</v>
      </c>
      <c r="D813" s="65">
        <f t="shared" si="85"/>
        <v>2.4336452503996523E-3</v>
      </c>
      <c r="E813" s="65">
        <f t="shared" si="86"/>
        <v>3.9311710989009778E-20</v>
      </c>
      <c r="F813" s="65">
        <f t="shared" si="87"/>
        <v>5.739174859812116E-297</v>
      </c>
      <c r="G813" s="65">
        <f t="shared" si="88"/>
        <v>0.21943364525039966</v>
      </c>
      <c r="H813" s="65">
        <f t="shared" si="89"/>
        <v>155.79788812778375</v>
      </c>
    </row>
    <row r="814" spans="1:8" x14ac:dyDescent="0.3">
      <c r="A814" s="65">
        <f t="shared" si="90"/>
        <v>2773</v>
      </c>
      <c r="B814" s="65">
        <v>808</v>
      </c>
      <c r="C814" s="65">
        <f t="shared" si="84"/>
        <v>0.217</v>
      </c>
      <c r="D814" s="65">
        <f t="shared" si="85"/>
        <v>2.4196104263743872E-3</v>
      </c>
      <c r="E814" s="65">
        <f t="shared" si="86"/>
        <v>3.7244251568034003E-20</v>
      </c>
      <c r="F814" s="65">
        <f t="shared" si="87"/>
        <v>2.469819638065175E-297</v>
      </c>
      <c r="G814" s="65">
        <f t="shared" si="88"/>
        <v>0.2194196104263744</v>
      </c>
      <c r="H814" s="65">
        <f t="shared" si="89"/>
        <v>155.78792340272582</v>
      </c>
    </row>
    <row r="815" spans="1:8" x14ac:dyDescent="0.3">
      <c r="A815" s="65">
        <f t="shared" si="90"/>
        <v>2774</v>
      </c>
      <c r="B815" s="65">
        <v>809</v>
      </c>
      <c r="C815" s="65">
        <f t="shared" si="84"/>
        <v>0.217</v>
      </c>
      <c r="D815" s="65">
        <f t="shared" si="85"/>
        <v>2.4056565411323689E-3</v>
      </c>
      <c r="E815" s="65">
        <f t="shared" si="86"/>
        <v>3.5285522811530367E-20</v>
      </c>
      <c r="F815" s="65">
        <f t="shared" si="87"/>
        <v>1.0628721364261403E-297</v>
      </c>
      <c r="G815" s="65">
        <f t="shared" si="88"/>
        <v>0.21940565654113237</v>
      </c>
      <c r="H815" s="65">
        <f t="shared" si="89"/>
        <v>155.77801614420397</v>
      </c>
    </row>
    <row r="816" spans="1:8" x14ac:dyDescent="0.3">
      <c r="A816" s="65">
        <f t="shared" si="90"/>
        <v>2775</v>
      </c>
      <c r="B816" s="65">
        <v>810</v>
      </c>
      <c r="C816" s="65">
        <f t="shared" si="84"/>
        <v>0.217</v>
      </c>
      <c r="D816" s="65">
        <f t="shared" si="85"/>
        <v>2.3917831278999061E-3</v>
      </c>
      <c r="E816" s="65">
        <f t="shared" si="86"/>
        <v>3.3429806417472914E-20</v>
      </c>
      <c r="F816" s="65">
        <f t="shared" si="87"/>
        <v>4.5740067856779139E-298</v>
      </c>
      <c r="G816" s="65">
        <f t="shared" si="88"/>
        <v>0.21939178312789989</v>
      </c>
      <c r="H816" s="65">
        <f t="shared" si="89"/>
        <v>155.76816602080893</v>
      </c>
    </row>
    <row r="817" spans="1:8" x14ac:dyDescent="0.3">
      <c r="A817" s="65">
        <f t="shared" si="90"/>
        <v>2776</v>
      </c>
      <c r="B817" s="65">
        <v>811</v>
      </c>
      <c r="C817" s="65">
        <f t="shared" si="84"/>
        <v>0.217</v>
      </c>
      <c r="D817" s="65">
        <f t="shared" si="85"/>
        <v>2.3779897225951847E-3</v>
      </c>
      <c r="E817" s="65">
        <f t="shared" si="86"/>
        <v>3.1671684817562826E-20</v>
      </c>
      <c r="F817" s="65">
        <f t="shared" si="87"/>
        <v>1.9683965134108536E-298</v>
      </c>
      <c r="G817" s="65">
        <f t="shared" si="88"/>
        <v>0.21937798972259517</v>
      </c>
      <c r="H817" s="65">
        <f t="shared" si="89"/>
        <v>155.75837270304257</v>
      </c>
    </row>
    <row r="818" spans="1:8" x14ac:dyDescent="0.3">
      <c r="A818" s="65">
        <f t="shared" si="90"/>
        <v>2777</v>
      </c>
      <c r="B818" s="65">
        <v>812</v>
      </c>
      <c r="C818" s="65">
        <f t="shared" si="84"/>
        <v>0.217</v>
      </c>
      <c r="D818" s="65">
        <f t="shared" si="85"/>
        <v>2.3642758638127551E-3</v>
      </c>
      <c r="E818" s="65">
        <f t="shared" si="86"/>
        <v>3.000602536120999E-20</v>
      </c>
      <c r="F818" s="65">
        <f t="shared" si="87"/>
        <v>8.470876882255769E-299</v>
      </c>
      <c r="G818" s="65">
        <f t="shared" si="88"/>
        <v>0.21936427586381274</v>
      </c>
      <c r="H818" s="65">
        <f t="shared" si="89"/>
        <v>155.74863586330704</v>
      </c>
    </row>
    <row r="819" spans="1:8" x14ac:dyDescent="0.3">
      <c r="A819" s="65">
        <f t="shared" si="90"/>
        <v>2778</v>
      </c>
      <c r="B819" s="65">
        <v>813</v>
      </c>
      <c r="C819" s="65">
        <f t="shared" si="84"/>
        <v>0.217</v>
      </c>
      <c r="D819" s="65">
        <f t="shared" si="85"/>
        <v>2.350641092808089E-3</v>
      </c>
      <c r="E819" s="65">
        <f t="shared" si="86"/>
        <v>2.8427965331301478E-20</v>
      </c>
      <c r="F819" s="65">
        <f t="shared" si="87"/>
        <v>3.6453912951713298E-299</v>
      </c>
      <c r="G819" s="65">
        <f t="shared" si="88"/>
        <v>0.21935064109280808</v>
      </c>
      <c r="H819" s="65">
        <f t="shared" si="89"/>
        <v>155.73895517589375</v>
      </c>
    </row>
    <row r="820" spans="1:8" x14ac:dyDescent="0.3">
      <c r="A820" s="65">
        <f t="shared" si="90"/>
        <v>2779</v>
      </c>
      <c r="B820" s="65">
        <v>814</v>
      </c>
      <c r="C820" s="65">
        <f t="shared" si="84"/>
        <v>0.217</v>
      </c>
      <c r="D820" s="65">
        <f t="shared" si="85"/>
        <v>2.3370849534822382E-3</v>
      </c>
      <c r="E820" s="65">
        <f t="shared" si="86"/>
        <v>2.6932897748010507E-20</v>
      </c>
      <c r="F820" s="65">
        <f t="shared" si="87"/>
        <v>1.5687723809028039E-299</v>
      </c>
      <c r="G820" s="65">
        <f t="shared" si="88"/>
        <v>0.21933708495348223</v>
      </c>
      <c r="H820" s="65">
        <f t="shared" si="89"/>
        <v>155.72933031697238</v>
      </c>
    </row>
    <row r="821" spans="1:8" x14ac:dyDescent="0.3">
      <c r="A821" s="65">
        <f t="shared" si="90"/>
        <v>2780</v>
      </c>
      <c r="B821" s="65">
        <v>815</v>
      </c>
      <c r="C821" s="65">
        <f t="shared" si="84"/>
        <v>0.217</v>
      </c>
      <c r="D821" s="65">
        <f t="shared" si="85"/>
        <v>2.3236069923665698E-3</v>
      </c>
      <c r="E821" s="65">
        <f t="shared" si="86"/>
        <v>2.5516457919205407E-20</v>
      </c>
      <c r="F821" s="65">
        <f t="shared" si="87"/>
        <v>6.751118285555858E-300</v>
      </c>
      <c r="G821" s="65">
        <f t="shared" si="88"/>
        <v>0.21932360699236658</v>
      </c>
      <c r="H821" s="65">
        <f t="shared" si="89"/>
        <v>155.71976096458027</v>
      </c>
    </row>
    <row r="822" spans="1:8" x14ac:dyDescent="0.3">
      <c r="A822" s="65">
        <f t="shared" si="90"/>
        <v>2781</v>
      </c>
      <c r="B822" s="65">
        <v>816</v>
      </c>
      <c r="C822" s="65">
        <f t="shared" si="84"/>
        <v>0.217</v>
      </c>
      <c r="D822" s="65">
        <f t="shared" si="85"/>
        <v>2.3102067586076094E-3</v>
      </c>
      <c r="E822" s="65">
        <f t="shared" si="86"/>
        <v>2.4174510698191769E-20</v>
      </c>
      <c r="F822" s="65">
        <f t="shared" si="87"/>
        <v>2.9053034500347526E-300</v>
      </c>
      <c r="G822" s="65">
        <f t="shared" si="88"/>
        <v>0.2193102067586076</v>
      </c>
      <c r="H822" s="65">
        <f t="shared" si="89"/>
        <v>155.71024679861139</v>
      </c>
    </row>
    <row r="823" spans="1:8" x14ac:dyDescent="0.3">
      <c r="A823" s="65">
        <f t="shared" si="90"/>
        <v>2782</v>
      </c>
      <c r="B823" s="65">
        <v>817</v>
      </c>
      <c r="C823" s="65">
        <f t="shared" si="84"/>
        <v>0.217</v>
      </c>
      <c r="D823" s="65">
        <f t="shared" si="85"/>
        <v>2.2968838039519501E-3</v>
      </c>
      <c r="E823" s="65">
        <f t="shared" si="86"/>
        <v>2.2903138411586508E-20</v>
      </c>
      <c r="F823" s="65">
        <f t="shared" si="87"/>
        <v>1.2502799950703067E-300</v>
      </c>
      <c r="G823" s="65">
        <f t="shared" si="88"/>
        <v>0.21929688380395196</v>
      </c>
      <c r="H823" s="65">
        <f t="shared" si="89"/>
        <v>155.70078750080589</v>
      </c>
    </row>
    <row r="824" spans="1:8" x14ac:dyDescent="0.3">
      <c r="A824" s="65">
        <f t="shared" si="90"/>
        <v>2783</v>
      </c>
      <c r="B824" s="65">
        <v>818</v>
      </c>
      <c r="C824" s="65">
        <f t="shared" si="84"/>
        <v>0.217</v>
      </c>
      <c r="D824" s="65">
        <f t="shared" si="85"/>
        <v>2.2836376827312637E-3</v>
      </c>
      <c r="E824" s="65">
        <f t="shared" si="86"/>
        <v>2.1698629422085021E-20</v>
      </c>
      <c r="F824" s="65">
        <f t="shared" si="87"/>
        <v>5.380505317110017E-301</v>
      </c>
      <c r="G824" s="65">
        <f t="shared" si="88"/>
        <v>0.21928363768273126</v>
      </c>
      <c r="H824" s="65">
        <f t="shared" si="89"/>
        <v>155.69138275473921</v>
      </c>
    </row>
    <row r="825" spans="1:8" x14ac:dyDescent="0.3">
      <c r="A825" s="65">
        <f t="shared" si="90"/>
        <v>2784</v>
      </c>
      <c r="B825" s="65">
        <v>819</v>
      </c>
      <c r="C825" s="65">
        <f t="shared" si="84"/>
        <v>0.217</v>
      </c>
      <c r="D825" s="65">
        <f t="shared" si="85"/>
        <v>2.2704679518473839E-3</v>
      </c>
      <c r="E825" s="65">
        <f t="shared" si="86"/>
        <v>2.055746729272633E-20</v>
      </c>
      <c r="F825" s="65">
        <f t="shared" si="87"/>
        <v>2.3154683416190495E-301</v>
      </c>
      <c r="G825" s="65">
        <f t="shared" si="88"/>
        <v>0.21927046795184738</v>
      </c>
      <c r="H825" s="65">
        <f t="shared" si="89"/>
        <v>155.68203224581163</v>
      </c>
    </row>
    <row r="826" spans="1:8" x14ac:dyDescent="0.3">
      <c r="A826" s="65">
        <f t="shared" si="90"/>
        <v>2785</v>
      </c>
      <c r="B826" s="65">
        <v>820</v>
      </c>
      <c r="C826" s="65">
        <f t="shared" si="84"/>
        <v>0.217</v>
      </c>
      <c r="D826" s="65">
        <f t="shared" si="85"/>
        <v>2.2573741707574949E-3</v>
      </c>
      <c r="E826" s="65">
        <f t="shared" si="86"/>
        <v>1.9476320521026778E-20</v>
      </c>
      <c r="F826" s="65">
        <f t="shared" si="87"/>
        <v>9.9644797747728817E-302</v>
      </c>
      <c r="G826" s="65">
        <f t="shared" si="88"/>
        <v>0.2192573741707575</v>
      </c>
      <c r="H826" s="65">
        <f t="shared" si="89"/>
        <v>155.67273566123782</v>
      </c>
    </row>
    <row r="827" spans="1:8" x14ac:dyDescent="0.3">
      <c r="A827" s="65">
        <f t="shared" si="90"/>
        <v>2786</v>
      </c>
      <c r="B827" s="65">
        <v>821</v>
      </c>
      <c r="C827" s="65">
        <f t="shared" si="84"/>
        <v>0.217</v>
      </c>
      <c r="D827" s="65">
        <f t="shared" si="85"/>
        <v>2.2443559014593884E-3</v>
      </c>
      <c r="E827" s="65">
        <f t="shared" si="86"/>
        <v>1.8452032813010258E-20</v>
      </c>
      <c r="F827" s="65">
        <f t="shared" si="87"/>
        <v>4.2881543831616571E-302</v>
      </c>
      <c r="G827" s="65">
        <f t="shared" si="88"/>
        <v>0.21924435590145938</v>
      </c>
      <c r="H827" s="65">
        <f t="shared" si="89"/>
        <v>155.66349269003615</v>
      </c>
    </row>
    <row r="828" spans="1:8" x14ac:dyDescent="0.3">
      <c r="A828" s="65">
        <f t="shared" si="90"/>
        <v>2787</v>
      </c>
      <c r="B828" s="65">
        <v>822</v>
      </c>
      <c r="C828" s="65">
        <f t="shared" si="84"/>
        <v>0.217</v>
      </c>
      <c r="D828" s="65">
        <f t="shared" si="85"/>
        <v>2.2314127084768144E-3</v>
      </c>
      <c r="E828" s="65">
        <f t="shared" si="86"/>
        <v>1.7481613868740009E-20</v>
      </c>
      <c r="F828" s="65">
        <f t="shared" si="87"/>
        <v>1.8453816385261064E-302</v>
      </c>
      <c r="G828" s="65">
        <f t="shared" si="88"/>
        <v>0.21923141270847682</v>
      </c>
      <c r="H828" s="65">
        <f t="shared" si="89"/>
        <v>155.65430302301854</v>
      </c>
    </row>
    <row r="829" spans="1:8" x14ac:dyDescent="0.3">
      <c r="A829" s="65">
        <f t="shared" si="90"/>
        <v>2788</v>
      </c>
      <c r="B829" s="65">
        <v>823</v>
      </c>
      <c r="C829" s="65">
        <f t="shared" si="84"/>
        <v>0.217</v>
      </c>
      <c r="D829" s="65">
        <f t="shared" si="85"/>
        <v>2.2185441588449145E-3</v>
      </c>
      <c r="E829" s="65">
        <f t="shared" si="86"/>
        <v>1.6562230652453743E-20</v>
      </c>
      <c r="F829" s="65">
        <f t="shared" si="87"/>
        <v>7.9414897121732883E-303</v>
      </c>
      <c r="G829" s="65">
        <f t="shared" si="88"/>
        <v>0.21921854415884492</v>
      </c>
      <c r="H829" s="65">
        <f t="shared" si="89"/>
        <v>155.64516635277991</v>
      </c>
    </row>
    <row r="830" spans="1:8" x14ac:dyDescent="0.3">
      <c r="A830" s="65">
        <f t="shared" si="90"/>
        <v>2789</v>
      </c>
      <c r="B830" s="65">
        <v>824</v>
      </c>
      <c r="C830" s="65">
        <f t="shared" si="84"/>
        <v>0.217</v>
      </c>
      <c r="D830" s="65">
        <f t="shared" si="85"/>
        <v>2.2057498220957295E-3</v>
      </c>
      <c r="E830" s="65">
        <f t="shared" si="86"/>
        <v>1.5691199121814897E-20</v>
      </c>
      <c r="F830" s="65">
        <f t="shared" si="87"/>
        <v>3.4175726869660175E-303</v>
      </c>
      <c r="G830" s="65">
        <f t="shared" si="88"/>
        <v>0.21920574982209573</v>
      </c>
      <c r="H830" s="65">
        <f t="shared" si="89"/>
        <v>155.63608237368797</v>
      </c>
    </row>
    <row r="831" spans="1:8" x14ac:dyDescent="0.3">
      <c r="A831" s="65">
        <f t="shared" si="90"/>
        <v>2790</v>
      </c>
      <c r="B831" s="65">
        <v>825</v>
      </c>
      <c r="C831" s="65">
        <f t="shared" si="84"/>
        <v>0.217</v>
      </c>
      <c r="D831" s="65">
        <f t="shared" si="85"/>
        <v>2.1930292702438156E-3</v>
      </c>
      <c r="E831" s="65">
        <f t="shared" si="86"/>
        <v>1.4865976392133236E-20</v>
      </c>
      <c r="F831" s="65">
        <f t="shared" si="87"/>
        <v>1.4707320029379978E-303</v>
      </c>
      <c r="G831" s="65">
        <f t="shared" si="88"/>
        <v>0.21919302927024381</v>
      </c>
      <c r="H831" s="65">
        <f t="shared" si="89"/>
        <v>155.62705078187309</v>
      </c>
    </row>
    <row r="832" spans="1:8" x14ac:dyDescent="0.3">
      <c r="A832" s="65">
        <f t="shared" si="90"/>
        <v>2791</v>
      </c>
      <c r="B832" s="65">
        <v>826</v>
      </c>
      <c r="C832" s="65">
        <f t="shared" si="84"/>
        <v>0.217</v>
      </c>
      <c r="D832" s="65">
        <f t="shared" si="85"/>
        <v>2.1803820777719168E-3</v>
      </c>
      <c r="E832" s="65">
        <f t="shared" si="86"/>
        <v>1.4084153312682137E-20</v>
      </c>
      <c r="F832" s="65">
        <f t="shared" si="87"/>
        <v>6.3292073719909257E-304</v>
      </c>
      <c r="G832" s="65">
        <f t="shared" si="88"/>
        <v>0.21918038207777191</v>
      </c>
      <c r="H832" s="65">
        <f t="shared" si="89"/>
        <v>155.61807127521806</v>
      </c>
    </row>
    <row r="833" spans="1:8" x14ac:dyDescent="0.3">
      <c r="A833" s="65">
        <f t="shared" si="90"/>
        <v>2792</v>
      </c>
      <c r="B833" s="65">
        <v>827</v>
      </c>
      <c r="C833" s="65">
        <f t="shared" si="84"/>
        <v>0.217</v>
      </c>
      <c r="D833" s="65">
        <f t="shared" si="85"/>
        <v>2.1678078216167359E-3</v>
      </c>
      <c r="E833" s="65">
        <f t="shared" si="86"/>
        <v>1.3343447433436322E-20</v>
      </c>
      <c r="F833" s="65">
        <f t="shared" si="87"/>
        <v>2.7237366071888659E-304</v>
      </c>
      <c r="G833" s="65">
        <f t="shared" si="88"/>
        <v>0.21916780782161674</v>
      </c>
      <c r="H833" s="65">
        <f t="shared" si="89"/>
        <v>155.60914355334788</v>
      </c>
    </row>
    <row r="834" spans="1:8" x14ac:dyDescent="0.3">
      <c r="A834" s="65">
        <f t="shared" si="90"/>
        <v>2793</v>
      </c>
      <c r="B834" s="65">
        <v>828</v>
      </c>
      <c r="C834" s="65">
        <f t="shared" si="84"/>
        <v>0.217</v>
      </c>
      <c r="D834" s="65">
        <f t="shared" si="85"/>
        <v>2.1553060811547735E-3</v>
      </c>
      <c r="E834" s="65">
        <f t="shared" si="86"/>
        <v>1.2641696341700101E-20</v>
      </c>
      <c r="F834" s="65">
        <f t="shared" si="87"/>
        <v>1.1721437882050407E-304</v>
      </c>
      <c r="G834" s="65">
        <f t="shared" si="88"/>
        <v>0.21915530608115477</v>
      </c>
      <c r="H834" s="65">
        <f t="shared" si="89"/>
        <v>155.60026731761988</v>
      </c>
    </row>
    <row r="835" spans="1:8" x14ac:dyDescent="0.3">
      <c r="A835" s="65">
        <f t="shared" si="90"/>
        <v>2794</v>
      </c>
      <c r="B835" s="65">
        <v>829</v>
      </c>
      <c r="C835" s="65">
        <f t="shared" si="84"/>
        <v>0.217</v>
      </c>
      <c r="D835" s="65">
        <f t="shared" si="85"/>
        <v>2.1428764381882718E-3</v>
      </c>
      <c r="E835" s="65">
        <f t="shared" si="86"/>
        <v>1.1976851349171802E-20</v>
      </c>
      <c r="F835" s="65">
        <f t="shared" si="87"/>
        <v>5.0442508155949276E-305</v>
      </c>
      <c r="G835" s="65">
        <f t="shared" si="88"/>
        <v>0.21914287643818828</v>
      </c>
      <c r="H835" s="65">
        <f t="shared" si="89"/>
        <v>155.59144227111366</v>
      </c>
    </row>
    <row r="836" spans="1:8" x14ac:dyDescent="0.3">
      <c r="A836" s="65">
        <f t="shared" si="90"/>
        <v>2795</v>
      </c>
      <c r="B836" s="65">
        <v>830</v>
      </c>
      <c r="C836" s="65">
        <f t="shared" si="84"/>
        <v>0.217</v>
      </c>
      <c r="D836" s="65">
        <f t="shared" si="85"/>
        <v>2.1305184769312151E-3</v>
      </c>
      <c r="E836" s="65">
        <f t="shared" si="86"/>
        <v>1.13469715110138E-20</v>
      </c>
      <c r="F836" s="65">
        <f t="shared" si="87"/>
        <v>2.1707632243303109E-305</v>
      </c>
      <c r="G836" s="65">
        <f t="shared" si="88"/>
        <v>0.21913051847693121</v>
      </c>
      <c r="H836" s="65">
        <f t="shared" si="89"/>
        <v>155.58266811862117</v>
      </c>
    </row>
    <row r="837" spans="1:8" x14ac:dyDescent="0.3">
      <c r="A837" s="65">
        <f t="shared" si="90"/>
        <v>2796</v>
      </c>
      <c r="B837" s="65">
        <v>831</v>
      </c>
      <c r="C837" s="65">
        <f t="shared" si="84"/>
        <v>0.217</v>
      </c>
      <c r="D837" s="65">
        <f t="shared" si="85"/>
        <v>2.1182317839954271E-3</v>
      </c>
      <c r="E837" s="65">
        <f t="shared" si="86"/>
        <v>1.0750217959469055E-20</v>
      </c>
      <c r="F837" s="65">
        <f t="shared" si="87"/>
        <v>9.341749941411592E-306</v>
      </c>
      <c r="G837" s="65">
        <f t="shared" si="88"/>
        <v>0.21911823178399542</v>
      </c>
      <c r="H837" s="65">
        <f t="shared" si="89"/>
        <v>155.57394456663675</v>
      </c>
    </row>
    <row r="838" spans="1:8" x14ac:dyDescent="0.3">
      <c r="A838" s="65">
        <f t="shared" si="90"/>
        <v>2797</v>
      </c>
      <c r="B838" s="65">
        <v>832</v>
      </c>
      <c r="C838" s="65">
        <f t="shared" si="84"/>
        <v>0.217</v>
      </c>
      <c r="D838" s="65">
        <f t="shared" si="85"/>
        <v>2.1060159483767328E-3</v>
      </c>
      <c r="E838" s="65">
        <f t="shared" si="86"/>
        <v>1.018484853548085E-20</v>
      </c>
      <c r="F838" s="65">
        <f t="shared" si="87"/>
        <v>4.0201663170697064E-306</v>
      </c>
      <c r="G838" s="65">
        <f t="shared" si="88"/>
        <v>0.21910601594837673</v>
      </c>
      <c r="H838" s="65">
        <f t="shared" si="89"/>
        <v>155.56527132334747</v>
      </c>
    </row>
    <row r="839" spans="1:8" x14ac:dyDescent="0.3">
      <c r="A839" s="65">
        <f t="shared" si="90"/>
        <v>2798</v>
      </c>
      <c r="B839" s="65">
        <v>833</v>
      </c>
      <c r="C839" s="65">
        <f t="shared" ref="C839:C902" si="91">$C$3</f>
        <v>0.217</v>
      </c>
      <c r="D839" s="65">
        <f t="shared" ref="D839:D902" si="92">$D$3*EXP(-B839/$D$2)</f>
        <v>2.0938705614412237E-3</v>
      </c>
      <c r="E839" s="65">
        <f t="shared" ref="E839:E902" si="93">$E$3*EXP(-$B839/$E$2)</f>
        <v>9.6492127026426251E-21</v>
      </c>
      <c r="F839" s="65">
        <f t="shared" ref="F839:F902" si="94">$F$3*EXP(-$B839/$F$2)</f>
        <v>1.7300545741711084E-306</v>
      </c>
      <c r="G839" s="65">
        <f t="shared" ref="G839:G902" si="95">SUM(C839:F839)</f>
        <v>0.21909387056144122</v>
      </c>
      <c r="H839" s="65">
        <f t="shared" ref="H839:H902" si="96">G839*$H$4</f>
        <v>155.55664809862327</v>
      </c>
    </row>
    <row r="840" spans="1:8" x14ac:dyDescent="0.3">
      <c r="A840" s="65">
        <f t="shared" ref="A840:A903" si="97">A839+1</f>
        <v>2799</v>
      </c>
      <c r="B840" s="65">
        <v>834</v>
      </c>
      <c r="C840" s="65">
        <f t="shared" si="91"/>
        <v>0.217</v>
      </c>
      <c r="D840" s="65">
        <f t="shared" si="92"/>
        <v>2.0817952169115785E-3</v>
      </c>
      <c r="E840" s="65">
        <f t="shared" si="93"/>
        <v>9.1417467286316039E-21</v>
      </c>
      <c r="F840" s="65">
        <f t="shared" si="94"/>
        <v>7.4451865757435468E-307</v>
      </c>
      <c r="G840" s="65">
        <f t="shared" si="95"/>
        <v>0.21908179521691157</v>
      </c>
      <c r="H840" s="65">
        <f t="shared" si="96"/>
        <v>155.54807460400721</v>
      </c>
    </row>
    <row r="841" spans="1:8" x14ac:dyDescent="0.3">
      <c r="A841" s="65">
        <f t="shared" si="97"/>
        <v>2800</v>
      </c>
      <c r="B841" s="65">
        <v>835</v>
      </c>
      <c r="C841" s="65">
        <f t="shared" si="91"/>
        <v>0.217</v>
      </c>
      <c r="D841" s="65">
        <f t="shared" si="92"/>
        <v>2.0697895108534796E-3</v>
      </c>
      <c r="E841" s="65">
        <f t="shared" si="93"/>
        <v>8.6609691200567017E-21</v>
      </c>
      <c r="F841" s="65">
        <f t="shared" si="94"/>
        <v>3.2039915951315894E-307</v>
      </c>
      <c r="G841" s="65">
        <f t="shared" si="95"/>
        <v>0.21906978951085349</v>
      </c>
      <c r="H841" s="65">
        <f t="shared" si="96"/>
        <v>155.53955055270598</v>
      </c>
    </row>
    <row r="842" spans="1:8" x14ac:dyDescent="0.3">
      <c r="A842" s="65">
        <f t="shared" si="97"/>
        <v>2801</v>
      </c>
      <c r="B842" s="65">
        <v>836</v>
      </c>
      <c r="C842" s="65">
        <f t="shared" si="91"/>
        <v>0.217</v>
      </c>
      <c r="D842" s="65">
        <f t="shared" si="92"/>
        <v>2.0578530416620897E-3</v>
      </c>
      <c r="E842" s="65">
        <f t="shared" si="93"/>
        <v>8.205476297395033E-21</v>
      </c>
      <c r="F842" s="65">
        <f t="shared" si="94"/>
        <v>1.3788186551456321E-307</v>
      </c>
      <c r="G842" s="65">
        <f t="shared" si="95"/>
        <v>0.21905785304166209</v>
      </c>
      <c r="H842" s="65">
        <f t="shared" si="96"/>
        <v>155.53107565958007</v>
      </c>
    </row>
    <row r="843" spans="1:8" x14ac:dyDescent="0.3">
      <c r="A843" s="65">
        <f t="shared" si="97"/>
        <v>2802</v>
      </c>
      <c r="B843" s="65">
        <v>837</v>
      </c>
      <c r="C843" s="65">
        <f t="shared" si="91"/>
        <v>0.217</v>
      </c>
      <c r="D843" s="65">
        <f t="shared" si="92"/>
        <v>2.0459854100486319E-3</v>
      </c>
      <c r="E843" s="65">
        <f t="shared" si="93"/>
        <v>7.7739384973897005E-21</v>
      </c>
      <c r="F843" s="65">
        <f t="shared" si="94"/>
        <v>5.9336637669903532E-308</v>
      </c>
      <c r="G843" s="65">
        <f t="shared" si="95"/>
        <v>0.21904598541004863</v>
      </c>
      <c r="H843" s="65">
        <f t="shared" si="96"/>
        <v>155.52264964113454</v>
      </c>
    </row>
    <row r="844" spans="1:8" x14ac:dyDescent="0.3">
      <c r="A844" s="65">
        <f t="shared" si="97"/>
        <v>2803</v>
      </c>
      <c r="B844" s="65">
        <v>838</v>
      </c>
      <c r="C844" s="65">
        <f t="shared" si="91"/>
        <v>0.217</v>
      </c>
      <c r="D844" s="65">
        <f t="shared" si="92"/>
        <v>2.0341862190270251E-3</v>
      </c>
      <c r="E844" s="65">
        <f t="shared" si="93"/>
        <v>7.3650958909458368E-21</v>
      </c>
      <c r="F844" s="65">
        <f t="shared" si="94"/>
        <v>2.5535167781709049E-308</v>
      </c>
      <c r="G844" s="65">
        <f t="shared" si="95"/>
        <v>0.21903418621902701</v>
      </c>
      <c r="H844" s="65">
        <f t="shared" si="96"/>
        <v>155.51427221550918</v>
      </c>
    </row>
    <row r="845" spans="1:8" x14ac:dyDescent="0.3">
      <c r="A845" s="65">
        <f t="shared" si="97"/>
        <v>2804</v>
      </c>
      <c r="B845" s="65">
        <v>839</v>
      </c>
      <c r="C845" s="65">
        <f t="shared" si="91"/>
        <v>0.217</v>
      </c>
      <c r="D845" s="65">
        <f t="shared" si="92"/>
        <v>2.0224550739006064E-3</v>
      </c>
      <c r="E845" s="65">
        <f t="shared" si="93"/>
        <v>6.9777549051926396E-21</v>
      </c>
      <c r="F845" s="65">
        <f t="shared" si="94"/>
        <v>0</v>
      </c>
      <c r="G845" s="65">
        <f t="shared" si="95"/>
        <v>0.21902245507390061</v>
      </c>
      <c r="H845" s="65">
        <f t="shared" si="96"/>
        <v>155.50594310246944</v>
      </c>
    </row>
    <row r="846" spans="1:8" x14ac:dyDescent="0.3">
      <c r="A846" s="65">
        <f t="shared" si="97"/>
        <v>2805</v>
      </c>
      <c r="B846" s="65">
        <v>840</v>
      </c>
      <c r="C846" s="65">
        <f t="shared" si="91"/>
        <v>0.217</v>
      </c>
      <c r="D846" s="65">
        <f t="shared" si="92"/>
        <v>2.0107915822489214E-3</v>
      </c>
      <c r="E846" s="65">
        <f t="shared" si="93"/>
        <v>6.6107847389733799E-21</v>
      </c>
      <c r="F846" s="65">
        <f t="shared" si="94"/>
        <v>0</v>
      </c>
      <c r="G846" s="65">
        <f t="shared" si="95"/>
        <v>0.21901079158224893</v>
      </c>
      <c r="H846" s="65">
        <f t="shared" si="96"/>
        <v>155.49766202339674</v>
      </c>
    </row>
    <row r="847" spans="1:8" x14ac:dyDescent="0.3">
      <c r="A847" s="65">
        <f t="shared" si="97"/>
        <v>2806</v>
      </c>
      <c r="B847" s="65">
        <v>841</v>
      </c>
      <c r="C847" s="65">
        <f t="shared" si="91"/>
        <v>0.217</v>
      </c>
      <c r="D847" s="65">
        <f t="shared" si="92"/>
        <v>1.9991953539146099E-3</v>
      </c>
      <c r="E847" s="65">
        <f t="shared" si="93"/>
        <v>6.2631140615903454E-21</v>
      </c>
      <c r="F847" s="65">
        <f t="shared" si="94"/>
        <v>0</v>
      </c>
      <c r="G847" s="65">
        <f t="shared" si="95"/>
        <v>0.2189991953539146</v>
      </c>
      <c r="H847" s="65">
        <f t="shared" si="96"/>
        <v>155.48942870127937</v>
      </c>
    </row>
    <row r="848" spans="1:8" x14ac:dyDescent="0.3">
      <c r="A848" s="65">
        <f t="shared" si="97"/>
        <v>2807</v>
      </c>
      <c r="B848" s="65">
        <v>842</v>
      </c>
      <c r="C848" s="65">
        <f t="shared" si="91"/>
        <v>0.217</v>
      </c>
      <c r="D848" s="65">
        <f t="shared" si="92"/>
        <v>1.9876660009903453E-3</v>
      </c>
      <c r="E848" s="65">
        <f t="shared" si="93"/>
        <v>5.9337278851682399E-21</v>
      </c>
      <c r="F848" s="65">
        <f t="shared" si="94"/>
        <v>0</v>
      </c>
      <c r="G848" s="65">
        <f t="shared" si="95"/>
        <v>0.21898766600099034</v>
      </c>
      <c r="H848" s="65">
        <f t="shared" si="96"/>
        <v>155.48124286070313</v>
      </c>
    </row>
    <row r="849" spans="1:8" x14ac:dyDescent="0.3">
      <c r="A849" s="65">
        <f t="shared" si="97"/>
        <v>2808</v>
      </c>
      <c r="B849" s="65">
        <v>843</v>
      </c>
      <c r="C849" s="65">
        <f t="shared" si="91"/>
        <v>0.217</v>
      </c>
      <c r="D849" s="65">
        <f t="shared" si="92"/>
        <v>1.9762031378058628E-3</v>
      </c>
      <c r="E849" s="65">
        <f t="shared" si="93"/>
        <v>5.6216646015038024E-21</v>
      </c>
      <c r="F849" s="65">
        <f t="shared" si="94"/>
        <v>0</v>
      </c>
      <c r="G849" s="65">
        <f t="shared" si="95"/>
        <v>0.21897620313780586</v>
      </c>
      <c r="H849" s="65">
        <f t="shared" si="96"/>
        <v>155.47310422784216</v>
      </c>
    </row>
    <row r="850" spans="1:8" x14ac:dyDescent="0.3">
      <c r="A850" s="65">
        <f t="shared" si="97"/>
        <v>2809</v>
      </c>
      <c r="B850" s="65">
        <v>844</v>
      </c>
      <c r="C850" s="65">
        <f t="shared" si="91"/>
        <v>0.217</v>
      </c>
      <c r="D850" s="65">
        <f t="shared" si="92"/>
        <v>1.9648063809150516E-3</v>
      </c>
      <c r="E850" s="65">
        <f t="shared" si="93"/>
        <v>5.326013174752222E-21</v>
      </c>
      <c r="F850" s="65">
        <f t="shared" si="94"/>
        <v>0</v>
      </c>
      <c r="G850" s="65">
        <f t="shared" si="95"/>
        <v>0.21896480638091506</v>
      </c>
      <c r="H850" s="65">
        <f t="shared" si="96"/>
        <v>155.46501253044968</v>
      </c>
    </row>
    <row r="851" spans="1:8" x14ac:dyDescent="0.3">
      <c r="A851" s="65">
        <f t="shared" si="97"/>
        <v>2810</v>
      </c>
      <c r="B851" s="65">
        <v>845</v>
      </c>
      <c r="C851" s="65">
        <f t="shared" si="91"/>
        <v>0.217</v>
      </c>
      <c r="D851" s="65">
        <f t="shared" si="92"/>
        <v>1.9534753490831397E-3</v>
      </c>
      <c r="E851" s="65">
        <f t="shared" si="93"/>
        <v>5.0459104817541747E-21</v>
      </c>
      <c r="F851" s="65">
        <f t="shared" si="94"/>
        <v>0</v>
      </c>
      <c r="G851" s="65">
        <f t="shared" si="95"/>
        <v>0.21895347534908313</v>
      </c>
      <c r="H851" s="65">
        <f t="shared" si="96"/>
        <v>155.45696749784904</v>
      </c>
    </row>
    <row r="852" spans="1:8" x14ac:dyDescent="0.3">
      <c r="A852" s="65">
        <f t="shared" si="97"/>
        <v>2811</v>
      </c>
      <c r="B852" s="65">
        <v>846</v>
      </c>
      <c r="C852" s="65">
        <f t="shared" si="91"/>
        <v>0.217</v>
      </c>
      <c r="D852" s="65">
        <f t="shared" si="92"/>
        <v>1.9422096632739313E-3</v>
      </c>
      <c r="E852" s="65">
        <f t="shared" si="93"/>
        <v>4.7805387922385604E-21</v>
      </c>
      <c r="F852" s="65">
        <f t="shared" si="94"/>
        <v>0</v>
      </c>
      <c r="G852" s="65">
        <f t="shared" si="95"/>
        <v>0.21894220966327393</v>
      </c>
      <c r="H852" s="65">
        <f t="shared" si="96"/>
        <v>155.44896886092448</v>
      </c>
    </row>
    <row r="853" spans="1:8" x14ac:dyDescent="0.3">
      <c r="A853" s="65">
        <f t="shared" si="97"/>
        <v>2812</v>
      </c>
      <c r="B853" s="65">
        <v>847</v>
      </c>
      <c r="C853" s="65">
        <f t="shared" si="91"/>
        <v>0.217</v>
      </c>
      <c r="D853" s="65">
        <f t="shared" si="92"/>
        <v>1.9310089466371325E-3</v>
      </c>
      <c r="E853" s="65">
        <f t="shared" si="93"/>
        <v>4.5291233815453422E-21</v>
      </c>
      <c r="F853" s="65">
        <f t="shared" si="94"/>
        <v>0</v>
      </c>
      <c r="G853" s="65">
        <f t="shared" si="95"/>
        <v>0.21893100894663714</v>
      </c>
      <c r="H853" s="65">
        <f t="shared" si="96"/>
        <v>155.44101635211237</v>
      </c>
    </row>
    <row r="854" spans="1:8" x14ac:dyDescent="0.3">
      <c r="A854" s="65">
        <f t="shared" si="97"/>
        <v>2813</v>
      </c>
      <c r="B854" s="65">
        <v>848</v>
      </c>
      <c r="C854" s="65">
        <f t="shared" si="91"/>
        <v>0.217</v>
      </c>
      <c r="D854" s="65">
        <f t="shared" si="92"/>
        <v>1.9198728244957442E-3</v>
      </c>
      <c r="E854" s="65">
        <f t="shared" si="93"/>
        <v>4.2909302688986969E-21</v>
      </c>
      <c r="F854" s="65">
        <f t="shared" si="94"/>
        <v>0</v>
      </c>
      <c r="G854" s="65">
        <f t="shared" si="95"/>
        <v>0.21891987282449574</v>
      </c>
      <c r="H854" s="65">
        <f t="shared" si="96"/>
        <v>155.43310970539198</v>
      </c>
    </row>
    <row r="855" spans="1:8" x14ac:dyDescent="0.3">
      <c r="A855" s="65">
        <f t="shared" si="97"/>
        <v>2814</v>
      </c>
      <c r="B855" s="65">
        <v>849</v>
      </c>
      <c r="C855" s="65">
        <f t="shared" si="91"/>
        <v>0.217</v>
      </c>
      <c r="D855" s="65">
        <f t="shared" si="92"/>
        <v>1.9088009243335242E-3</v>
      </c>
      <c r="E855" s="65">
        <f t="shared" si="93"/>
        <v>4.0652640746273544E-21</v>
      </c>
      <c r="F855" s="65">
        <f t="shared" si="94"/>
        <v>0</v>
      </c>
      <c r="G855" s="65">
        <f t="shared" si="95"/>
        <v>0.21890880092433351</v>
      </c>
      <c r="H855" s="65">
        <f t="shared" si="96"/>
        <v>155.42524865627681</v>
      </c>
    </row>
    <row r="856" spans="1:8" x14ac:dyDescent="0.3">
      <c r="A856" s="65">
        <f t="shared" si="97"/>
        <v>2815</v>
      </c>
      <c r="B856" s="65">
        <v>850</v>
      </c>
      <c r="C856" s="65">
        <f t="shared" si="91"/>
        <v>0.217</v>
      </c>
      <c r="D856" s="65">
        <f t="shared" si="92"/>
        <v>1.897792875782535E-3</v>
      </c>
      <c r="E856" s="65">
        <f t="shared" si="93"/>
        <v>3.851465990077093E-21</v>
      </c>
      <c r="F856" s="65">
        <f t="shared" si="94"/>
        <v>0</v>
      </c>
      <c r="G856" s="65">
        <f t="shared" si="95"/>
        <v>0.21889779287578254</v>
      </c>
      <c r="H856" s="65">
        <f t="shared" si="96"/>
        <v>155.4174329418056</v>
      </c>
    </row>
    <row r="857" spans="1:8" x14ac:dyDescent="0.3">
      <c r="A857" s="65">
        <f t="shared" si="97"/>
        <v>2816</v>
      </c>
      <c r="B857" s="65">
        <v>851</v>
      </c>
      <c r="C857" s="65">
        <f t="shared" si="91"/>
        <v>0.217</v>
      </c>
      <c r="D857" s="65">
        <f t="shared" si="92"/>
        <v>1.8868483106107478E-3</v>
      </c>
      <c r="E857" s="65">
        <f t="shared" si="93"/>
        <v>3.6489118542884279E-21</v>
      </c>
      <c r="F857" s="65">
        <f t="shared" si="94"/>
        <v>0</v>
      </c>
      <c r="G857" s="65">
        <f t="shared" si="95"/>
        <v>0.21888684831061075</v>
      </c>
      <c r="H857" s="65">
        <f t="shared" si="96"/>
        <v>155.40966230053363</v>
      </c>
    </row>
    <row r="858" spans="1:8" x14ac:dyDescent="0.3">
      <c r="A858" s="65">
        <f t="shared" si="97"/>
        <v>2817</v>
      </c>
      <c r="B858" s="65">
        <v>852</v>
      </c>
      <c r="C858" s="65">
        <f t="shared" si="91"/>
        <v>0.217</v>
      </c>
      <c r="D858" s="65">
        <f t="shared" si="92"/>
        <v>1.8759668627097291E-3</v>
      </c>
      <c r="E858" s="65">
        <f t="shared" si="93"/>
        <v>3.4570103318243254E-21</v>
      </c>
      <c r="F858" s="65">
        <f t="shared" si="94"/>
        <v>0</v>
      </c>
      <c r="G858" s="65">
        <f t="shared" si="95"/>
        <v>0.21887596686270971</v>
      </c>
      <c r="H858" s="65">
        <f t="shared" si="96"/>
        <v>155.40193647252389</v>
      </c>
    </row>
    <row r="859" spans="1:8" x14ac:dyDescent="0.3">
      <c r="A859" s="65">
        <f t="shared" si="97"/>
        <v>2818</v>
      </c>
      <c r="B859" s="65">
        <v>853</v>
      </c>
      <c r="C859" s="65">
        <f t="shared" si="91"/>
        <v>0.217</v>
      </c>
      <c r="D859" s="65">
        <f t="shared" si="92"/>
        <v>1.8651481680823855E-3</v>
      </c>
      <c r="E859" s="65">
        <f t="shared" si="93"/>
        <v>3.2752011864289776E-21</v>
      </c>
      <c r="F859" s="65">
        <f t="shared" si="94"/>
        <v>0</v>
      </c>
      <c r="G859" s="65">
        <f t="shared" si="95"/>
        <v>0.21886514816808239</v>
      </c>
      <c r="H859" s="65">
        <f t="shared" si="96"/>
        <v>155.39425519933849</v>
      </c>
    </row>
    <row r="860" spans="1:8" x14ac:dyDescent="0.3">
      <c r="A860" s="65">
        <f t="shared" si="97"/>
        <v>2819</v>
      </c>
      <c r="B860" s="65">
        <v>854</v>
      </c>
      <c r="C860" s="65">
        <f t="shared" si="91"/>
        <v>0.217</v>
      </c>
      <c r="D860" s="65">
        <f t="shared" si="92"/>
        <v>1.8543918648307991E-3</v>
      </c>
      <c r="E860" s="65">
        <f t="shared" si="93"/>
        <v>3.1029536454769529E-21</v>
      </c>
      <c r="F860" s="65">
        <f t="shared" si="94"/>
        <v>0</v>
      </c>
      <c r="G860" s="65">
        <f t="shared" si="95"/>
        <v>0.2188543918648308</v>
      </c>
      <c r="H860" s="65">
        <f t="shared" si="96"/>
        <v>155.38661822402986</v>
      </c>
    </row>
    <row r="861" spans="1:8" x14ac:dyDescent="0.3">
      <c r="A861" s="65">
        <f t="shared" si="97"/>
        <v>2820</v>
      </c>
      <c r="B861" s="65">
        <v>855</v>
      </c>
      <c r="C861" s="65">
        <f t="shared" si="91"/>
        <v>0.217</v>
      </c>
      <c r="D861" s="65">
        <f t="shared" si="92"/>
        <v>1.843697593144115E-3</v>
      </c>
      <c r="E861" s="65">
        <f t="shared" si="93"/>
        <v>2.9397648504385803E-21</v>
      </c>
      <c r="F861" s="65">
        <f t="shared" si="94"/>
        <v>0</v>
      </c>
      <c r="G861" s="65">
        <f t="shared" si="95"/>
        <v>0.21884369759314412</v>
      </c>
      <c r="H861" s="65">
        <f t="shared" si="96"/>
        <v>155.37902529113234</v>
      </c>
    </row>
    <row r="862" spans="1:8" x14ac:dyDescent="0.3">
      <c r="A862" s="65">
        <f t="shared" si="97"/>
        <v>2821</v>
      </c>
      <c r="B862" s="65">
        <v>856</v>
      </c>
      <c r="C862" s="65">
        <f t="shared" si="91"/>
        <v>0.217</v>
      </c>
      <c r="D862" s="65">
        <f t="shared" si="92"/>
        <v>1.8330649952865068E-3</v>
      </c>
      <c r="E862" s="65">
        <f t="shared" si="93"/>
        <v>2.7851583888375617E-21</v>
      </c>
      <c r="F862" s="65">
        <f t="shared" si="94"/>
        <v>0</v>
      </c>
      <c r="G862" s="65">
        <f t="shared" si="95"/>
        <v>0.21883306499528651</v>
      </c>
      <c r="H862" s="65">
        <f t="shared" si="96"/>
        <v>155.37147614665344</v>
      </c>
    </row>
    <row r="863" spans="1:8" x14ac:dyDescent="0.3">
      <c r="A863" s="65">
        <f t="shared" si="97"/>
        <v>2822</v>
      </c>
      <c r="B863" s="65">
        <v>857</v>
      </c>
      <c r="C863" s="65">
        <f t="shared" si="91"/>
        <v>0.217</v>
      </c>
      <c r="D863" s="65">
        <f t="shared" si="92"/>
        <v>1.8224937155852049E-3</v>
      </c>
      <c r="E863" s="65">
        <f t="shared" si="93"/>
        <v>2.6386829034148663E-21</v>
      </c>
      <c r="F863" s="65">
        <f t="shared" si="94"/>
        <v>0</v>
      </c>
      <c r="G863" s="65">
        <f t="shared" si="95"/>
        <v>0.21882249371558521</v>
      </c>
      <c r="H863" s="65">
        <f t="shared" si="96"/>
        <v>155.3639705380655</v>
      </c>
    </row>
    <row r="864" spans="1:8" x14ac:dyDescent="0.3">
      <c r="A864" s="65">
        <f t="shared" si="97"/>
        <v>2823</v>
      </c>
      <c r="B864" s="65">
        <v>858</v>
      </c>
      <c r="C864" s="65">
        <f t="shared" si="91"/>
        <v>0.217</v>
      </c>
      <c r="D864" s="65">
        <f t="shared" si="92"/>
        <v>1.8119834004186094E-3</v>
      </c>
      <c r="E864" s="65">
        <f t="shared" si="93"/>
        <v>2.4999107744388824E-21</v>
      </c>
      <c r="F864" s="65">
        <f t="shared" si="94"/>
        <v>0</v>
      </c>
      <c r="G864" s="65">
        <f t="shared" si="95"/>
        <v>0.2188119834004186</v>
      </c>
      <c r="H864" s="65">
        <f t="shared" si="96"/>
        <v>155.35650821429721</v>
      </c>
    </row>
    <row r="865" spans="1:8" x14ac:dyDescent="0.3">
      <c r="A865" s="65">
        <f t="shared" si="97"/>
        <v>2824</v>
      </c>
      <c r="B865" s="65">
        <v>859</v>
      </c>
      <c r="C865" s="65">
        <f t="shared" si="91"/>
        <v>0.217</v>
      </c>
      <c r="D865" s="65">
        <f t="shared" si="92"/>
        <v>1.8015336982044514E-3</v>
      </c>
      <c r="E865" s="65">
        <f t="shared" si="93"/>
        <v>2.3684368713147614E-21</v>
      </c>
      <c r="F865" s="65">
        <f t="shared" si="94"/>
        <v>0</v>
      </c>
      <c r="G865" s="65">
        <f t="shared" si="95"/>
        <v>0.21880153369820446</v>
      </c>
      <c r="H865" s="65">
        <f t="shared" si="96"/>
        <v>155.34908892572517</v>
      </c>
    </row>
    <row r="866" spans="1:8" x14ac:dyDescent="0.3">
      <c r="A866" s="65">
        <f t="shared" si="97"/>
        <v>2825</v>
      </c>
      <c r="B866" s="65">
        <v>860</v>
      </c>
      <c r="C866" s="65">
        <f t="shared" si="91"/>
        <v>0.217</v>
      </c>
      <c r="D866" s="65">
        <f t="shared" si="92"/>
        <v>1.791144259388039E-3</v>
      </c>
      <c r="E866" s="65">
        <f t="shared" si="93"/>
        <v>2.2438773698482483E-21</v>
      </c>
      <c r="F866" s="65">
        <f t="shared" si="94"/>
        <v>0</v>
      </c>
      <c r="G866" s="65">
        <f t="shared" si="95"/>
        <v>0.21879114425938803</v>
      </c>
      <c r="H866" s="65">
        <f t="shared" si="96"/>
        <v>155.34171242416551</v>
      </c>
    </row>
    <row r="867" spans="1:8" x14ac:dyDescent="0.3">
      <c r="A867" s="65">
        <f t="shared" si="97"/>
        <v>2826</v>
      </c>
      <c r="B867" s="65">
        <v>861</v>
      </c>
      <c r="C867" s="65">
        <f t="shared" si="91"/>
        <v>0.217</v>
      </c>
      <c r="D867" s="65">
        <f t="shared" si="92"/>
        <v>1.7808147364305553E-3</v>
      </c>
      <c r="E867" s="65">
        <f t="shared" si="93"/>
        <v>2.1258686317115631E-21</v>
      </c>
      <c r="F867" s="65">
        <f t="shared" si="94"/>
        <v>0</v>
      </c>
      <c r="G867" s="65">
        <f t="shared" si="95"/>
        <v>0.21878081473643055</v>
      </c>
      <c r="H867" s="65">
        <f t="shared" si="96"/>
        <v>155.33437846286569</v>
      </c>
    </row>
    <row r="868" spans="1:8" x14ac:dyDescent="0.3">
      <c r="A868" s="65">
        <f t="shared" si="97"/>
        <v>2827</v>
      </c>
      <c r="B868" s="65">
        <v>862</v>
      </c>
      <c r="C868" s="65">
        <f t="shared" si="91"/>
        <v>0.217</v>
      </c>
      <c r="D868" s="65">
        <f t="shared" si="92"/>
        <v>1.7705447837974438E-3</v>
      </c>
      <c r="E868" s="65">
        <f t="shared" si="93"/>
        <v>2.0140661428395401E-21</v>
      </c>
      <c r="F868" s="65">
        <f t="shared" si="94"/>
        <v>0</v>
      </c>
      <c r="G868" s="65">
        <f t="shared" si="95"/>
        <v>0.21877054478379745</v>
      </c>
      <c r="H868" s="65">
        <f t="shared" si="96"/>
        <v>155.32708679649619</v>
      </c>
    </row>
    <row r="869" spans="1:8" x14ac:dyDescent="0.3">
      <c r="A869" s="65">
        <f t="shared" si="97"/>
        <v>2828</v>
      </c>
      <c r="B869" s="65">
        <v>863</v>
      </c>
      <c r="C869" s="65">
        <f t="shared" si="91"/>
        <v>0.217</v>
      </c>
      <c r="D869" s="65">
        <f t="shared" si="92"/>
        <v>1.7603340579468432E-3</v>
      </c>
      <c r="E869" s="65">
        <f t="shared" si="93"/>
        <v>1.9081435076572002E-21</v>
      </c>
      <c r="F869" s="65">
        <f t="shared" si="94"/>
        <v>0</v>
      </c>
      <c r="G869" s="65">
        <f t="shared" si="95"/>
        <v>0.21876033405794684</v>
      </c>
      <c r="H869" s="65">
        <f t="shared" si="96"/>
        <v>155.31983718114225</v>
      </c>
    </row>
    <row r="870" spans="1:8" x14ac:dyDescent="0.3">
      <c r="A870" s="65">
        <f t="shared" si="97"/>
        <v>2829</v>
      </c>
      <c r="B870" s="65">
        <v>864</v>
      </c>
      <c r="C870" s="65">
        <f t="shared" si="91"/>
        <v>0.217</v>
      </c>
      <c r="D870" s="65">
        <f t="shared" si="92"/>
        <v>1.7501822173180978E-3</v>
      </c>
      <c r="E870" s="65">
        <f t="shared" si="93"/>
        <v>1.8077914962023304E-21</v>
      </c>
      <c r="F870" s="65">
        <f t="shared" si="94"/>
        <v>0</v>
      </c>
      <c r="G870" s="65">
        <f t="shared" si="95"/>
        <v>0.2187501822173181</v>
      </c>
      <c r="H870" s="65">
        <f t="shared" si="96"/>
        <v>155.31262937429585</v>
      </c>
    </row>
    <row r="871" spans="1:8" x14ac:dyDescent="0.3">
      <c r="A871" s="65">
        <f t="shared" si="97"/>
        <v>2830</v>
      </c>
      <c r="B871" s="65">
        <v>865</v>
      </c>
      <c r="C871" s="65">
        <f t="shared" si="91"/>
        <v>0.217</v>
      </c>
      <c r="D871" s="65">
        <f t="shared" si="92"/>
        <v>1.7400889223203272E-3</v>
      </c>
      <c r="E871" s="65">
        <f t="shared" si="93"/>
        <v>1.7127171413611411E-21</v>
      </c>
      <c r="F871" s="65">
        <f t="shared" si="94"/>
        <v>0</v>
      </c>
      <c r="G871" s="65">
        <f t="shared" si="95"/>
        <v>0.21874008892232033</v>
      </c>
      <c r="H871" s="65">
        <f t="shared" si="96"/>
        <v>155.30546313484743</v>
      </c>
    </row>
    <row r="872" spans="1:8" x14ac:dyDescent="0.3">
      <c r="A872" s="65">
        <f t="shared" si="97"/>
        <v>2831</v>
      </c>
      <c r="B872" s="65">
        <v>866</v>
      </c>
      <c r="C872" s="65">
        <f t="shared" si="91"/>
        <v>0.217</v>
      </c>
      <c r="D872" s="65">
        <f t="shared" si="92"/>
        <v>1.7300538353210745E-3</v>
      </c>
      <c r="E872" s="65">
        <f t="shared" si="93"/>
        <v>1.6226428835817183E-21</v>
      </c>
      <c r="F872" s="65">
        <f t="shared" si="94"/>
        <v>0</v>
      </c>
      <c r="G872" s="65">
        <f t="shared" si="95"/>
        <v>0.21873005383532107</v>
      </c>
      <c r="H872" s="65">
        <f t="shared" si="96"/>
        <v>155.29833822307796</v>
      </c>
    </row>
    <row r="873" spans="1:8" x14ac:dyDescent="0.3">
      <c r="A873" s="65">
        <f t="shared" si="97"/>
        <v>2832</v>
      </c>
      <c r="B873" s="65">
        <v>867</v>
      </c>
      <c r="C873" s="65">
        <f t="shared" si="91"/>
        <v>0.217</v>
      </c>
      <c r="D873" s="65">
        <f t="shared" si="92"/>
        <v>1.720076620635007E-3</v>
      </c>
      <c r="E873" s="65">
        <f t="shared" si="93"/>
        <v>1.5373057605682175E-21</v>
      </c>
      <c r="F873" s="65">
        <f t="shared" si="94"/>
        <v>0</v>
      </c>
      <c r="G873" s="65">
        <f t="shared" si="95"/>
        <v>0.218720076620635</v>
      </c>
      <c r="H873" s="65">
        <f t="shared" si="96"/>
        <v>155.29125440065084</v>
      </c>
    </row>
    <row r="874" spans="1:8" x14ac:dyDescent="0.3">
      <c r="A874" s="65">
        <f t="shared" si="97"/>
        <v>2833</v>
      </c>
      <c r="B874" s="65">
        <v>868</v>
      </c>
      <c r="C874" s="65">
        <f t="shared" si="91"/>
        <v>0.217</v>
      </c>
      <c r="D874" s="65">
        <f t="shared" si="92"/>
        <v>1.7101569445126896E-3</v>
      </c>
      <c r="E874" s="65">
        <f t="shared" si="93"/>
        <v>1.4564566395900937E-21</v>
      </c>
      <c r="F874" s="65">
        <f t="shared" si="94"/>
        <v>0</v>
      </c>
      <c r="G874" s="65">
        <f t="shared" si="95"/>
        <v>0.21871015694451268</v>
      </c>
      <c r="H874" s="65">
        <f t="shared" si="96"/>
        <v>155.28421143060399</v>
      </c>
    </row>
    <row r="875" spans="1:8" x14ac:dyDescent="0.3">
      <c r="A875" s="65">
        <f t="shared" si="97"/>
        <v>2834</v>
      </c>
      <c r="B875" s="65">
        <v>869</v>
      </c>
      <c r="C875" s="65">
        <f t="shared" si="91"/>
        <v>0.217</v>
      </c>
      <c r="D875" s="65">
        <f t="shared" si="92"/>
        <v>1.7002944751294143E-3</v>
      </c>
      <c r="E875" s="65">
        <f t="shared" si="93"/>
        <v>1.3798594901654587E-21</v>
      </c>
      <c r="F875" s="65">
        <f t="shared" si="94"/>
        <v>0</v>
      </c>
      <c r="G875" s="65">
        <f t="shared" si="95"/>
        <v>0.21870029447512943</v>
      </c>
      <c r="H875" s="65">
        <f t="shared" si="96"/>
        <v>155.27720907734189</v>
      </c>
    </row>
    <row r="876" spans="1:8" x14ac:dyDescent="0.3">
      <c r="A876" s="65">
        <f t="shared" si="97"/>
        <v>2835</v>
      </c>
      <c r="B876" s="65">
        <v>870</v>
      </c>
      <c r="C876" s="65">
        <f t="shared" si="91"/>
        <v>0.217</v>
      </c>
      <c r="D876" s="65">
        <f t="shared" si="92"/>
        <v>1.6904888825741097E-3</v>
      </c>
      <c r="E876" s="65">
        <f t="shared" si="93"/>
        <v>1.3072906949949063E-21</v>
      </c>
      <c r="F876" s="65">
        <f t="shared" si="94"/>
        <v>0</v>
      </c>
      <c r="G876" s="65">
        <f t="shared" si="95"/>
        <v>0.21869048888257411</v>
      </c>
      <c r="H876" s="65">
        <f t="shared" si="96"/>
        <v>155.27024710662761</v>
      </c>
    </row>
    <row r="877" spans="1:8" x14ac:dyDescent="0.3">
      <c r="A877" s="65">
        <f t="shared" si="97"/>
        <v>2836</v>
      </c>
      <c r="B877" s="65">
        <v>871</v>
      </c>
      <c r="C877" s="65">
        <f t="shared" si="91"/>
        <v>0.217</v>
      </c>
      <c r="D877" s="65">
        <f t="shared" si="92"/>
        <v>1.6807398388382991E-3</v>
      </c>
      <c r="E877" s="65">
        <f t="shared" si="93"/>
        <v>1.2385383971344254E-21</v>
      </c>
      <c r="F877" s="65">
        <f t="shared" si="94"/>
        <v>0</v>
      </c>
      <c r="G877" s="65">
        <f t="shared" si="95"/>
        <v>0.21868073983883829</v>
      </c>
      <c r="H877" s="65">
        <f t="shared" si="96"/>
        <v>155.26332528557518</v>
      </c>
    </row>
    <row r="878" spans="1:8" x14ac:dyDescent="0.3">
      <c r="A878" s="65">
        <f t="shared" si="97"/>
        <v>2837</v>
      </c>
      <c r="B878" s="65">
        <v>872</v>
      </c>
      <c r="C878" s="65">
        <f t="shared" si="91"/>
        <v>0.217</v>
      </c>
      <c r="D878" s="65">
        <f t="shared" si="92"/>
        <v>1.6710470178051293E-3</v>
      </c>
      <c r="E878" s="65">
        <f t="shared" si="93"/>
        <v>1.1734018815014209E-21</v>
      </c>
      <c r="F878" s="65">
        <f t="shared" si="94"/>
        <v>0</v>
      </c>
      <c r="G878" s="65">
        <f t="shared" si="95"/>
        <v>0.21867104701780513</v>
      </c>
      <c r="H878" s="65">
        <f t="shared" si="96"/>
        <v>155.25644338264163</v>
      </c>
    </row>
    <row r="879" spans="1:8" x14ac:dyDescent="0.3">
      <c r="A879" s="65">
        <f t="shared" si="97"/>
        <v>2838</v>
      </c>
      <c r="B879" s="65">
        <v>873</v>
      </c>
      <c r="C879" s="65">
        <f t="shared" si="91"/>
        <v>0.217</v>
      </c>
      <c r="D879" s="65">
        <f t="shared" si="92"/>
        <v>1.6614100952384637E-3</v>
      </c>
      <c r="E879" s="65">
        <f t="shared" si="93"/>
        <v>1.1116909889081418E-21</v>
      </c>
      <c r="F879" s="65">
        <f t="shared" si="94"/>
        <v>0</v>
      </c>
      <c r="G879" s="65">
        <f t="shared" si="95"/>
        <v>0.21866141009523846</v>
      </c>
      <c r="H879" s="65">
        <f t="shared" si="96"/>
        <v>155.24960116761932</v>
      </c>
    </row>
    <row r="880" spans="1:8" x14ac:dyDescent="0.3">
      <c r="A880" s="65">
        <f t="shared" si="97"/>
        <v>2839</v>
      </c>
      <c r="B880" s="65">
        <v>874</v>
      </c>
      <c r="C880" s="65">
        <f t="shared" si="91"/>
        <v>0.217</v>
      </c>
      <c r="D880" s="65">
        <f t="shared" si="92"/>
        <v>1.65182874877203E-3</v>
      </c>
      <c r="E880" s="65">
        <f t="shared" si="93"/>
        <v>1.0532255609120199E-21</v>
      </c>
      <c r="F880" s="65">
        <f t="shared" si="94"/>
        <v>0</v>
      </c>
      <c r="G880" s="65">
        <f t="shared" si="95"/>
        <v>0.21865182874877204</v>
      </c>
      <c r="H880" s="65">
        <f t="shared" si="96"/>
        <v>155.24279841162814</v>
      </c>
    </row>
    <row r="881" spans="1:8" x14ac:dyDescent="0.3">
      <c r="A881" s="65">
        <f t="shared" si="97"/>
        <v>2840</v>
      </c>
      <c r="B881" s="65">
        <v>875</v>
      </c>
      <c r="C881" s="65">
        <f t="shared" si="91"/>
        <v>0.217</v>
      </c>
      <c r="D881" s="65">
        <f t="shared" si="92"/>
        <v>1.6423026578986451E-3</v>
      </c>
      <c r="E881" s="65">
        <f t="shared" si="93"/>
        <v>9.9783491386211666E-22</v>
      </c>
      <c r="F881" s="65">
        <f t="shared" si="94"/>
        <v>0</v>
      </c>
      <c r="G881" s="65">
        <f t="shared" si="95"/>
        <v>0.21864230265789864</v>
      </c>
      <c r="H881" s="65">
        <f t="shared" si="96"/>
        <v>155.23603488710802</v>
      </c>
    </row>
    <row r="882" spans="1:8" x14ac:dyDescent="0.3">
      <c r="A882" s="65">
        <f t="shared" si="97"/>
        <v>2841</v>
      </c>
      <c r="B882" s="65">
        <v>876</v>
      </c>
      <c r="C882" s="65">
        <f t="shared" si="91"/>
        <v>0.217</v>
      </c>
      <c r="D882" s="65">
        <f t="shared" si="92"/>
        <v>1.6328315039594887E-3</v>
      </c>
      <c r="E882" s="65">
        <f t="shared" si="93"/>
        <v>9.4535734060615257E-22</v>
      </c>
      <c r="F882" s="65">
        <f t="shared" si="94"/>
        <v>0</v>
      </c>
      <c r="G882" s="65">
        <f t="shared" si="95"/>
        <v>0.21863283150395948</v>
      </c>
      <c r="H882" s="65">
        <f t="shared" si="96"/>
        <v>155.22931036781122</v>
      </c>
    </row>
    <row r="883" spans="1:8" x14ac:dyDescent="0.3">
      <c r="A883" s="65">
        <f t="shared" si="97"/>
        <v>2842</v>
      </c>
      <c r="B883" s="65">
        <v>877</v>
      </c>
      <c r="C883" s="65">
        <f t="shared" si="91"/>
        <v>0.217</v>
      </c>
      <c r="D883" s="65">
        <f t="shared" si="92"/>
        <v>1.6234149701334459E-3</v>
      </c>
      <c r="E883" s="65">
        <f t="shared" si="93"/>
        <v>8.9563963840359003E-22</v>
      </c>
      <c r="F883" s="65">
        <f t="shared" si="94"/>
        <v>0</v>
      </c>
      <c r="G883" s="65">
        <f t="shared" si="95"/>
        <v>0.21862341497013343</v>
      </c>
      <c r="H883" s="65">
        <f t="shared" si="96"/>
        <v>155.22262462879473</v>
      </c>
    </row>
    <row r="884" spans="1:8" x14ac:dyDescent="0.3">
      <c r="A884" s="65">
        <f t="shared" si="97"/>
        <v>2843</v>
      </c>
      <c r="B884" s="65">
        <v>878</v>
      </c>
      <c r="C884" s="65">
        <f t="shared" si="91"/>
        <v>0.217</v>
      </c>
      <c r="D884" s="65">
        <f t="shared" si="92"/>
        <v>1.6140527414265045E-3</v>
      </c>
      <c r="E884" s="65">
        <f t="shared" si="93"/>
        <v>8.4853666166633972E-22</v>
      </c>
      <c r="F884" s="65">
        <f t="shared" si="94"/>
        <v>0</v>
      </c>
      <c r="G884" s="65">
        <f t="shared" si="95"/>
        <v>0.21861405274142651</v>
      </c>
      <c r="H884" s="65">
        <f t="shared" si="96"/>
        <v>155.21597744641281</v>
      </c>
    </row>
    <row r="885" spans="1:8" x14ac:dyDescent="0.3">
      <c r="A885" s="65">
        <f t="shared" si="97"/>
        <v>2844</v>
      </c>
      <c r="B885" s="65">
        <v>879</v>
      </c>
      <c r="C885" s="65">
        <f t="shared" si="91"/>
        <v>0.217</v>
      </c>
      <c r="D885" s="65">
        <f t="shared" si="92"/>
        <v>1.6047445046612253E-3</v>
      </c>
      <c r="E885" s="65">
        <f t="shared" si="93"/>
        <v>8.0391089822154641E-22</v>
      </c>
      <c r="F885" s="65">
        <f t="shared" si="94"/>
        <v>0</v>
      </c>
      <c r="G885" s="65">
        <f t="shared" si="95"/>
        <v>0.21860474450466122</v>
      </c>
      <c r="H885" s="65">
        <f t="shared" si="96"/>
        <v>155.20936859830945</v>
      </c>
    </row>
    <row r="886" spans="1:8" x14ac:dyDescent="0.3">
      <c r="A886" s="65">
        <f t="shared" si="97"/>
        <v>2845</v>
      </c>
      <c r="B886" s="65">
        <v>880</v>
      </c>
      <c r="C886" s="65">
        <f t="shared" si="91"/>
        <v>0.217</v>
      </c>
      <c r="D886" s="65">
        <f t="shared" si="92"/>
        <v>1.5954899484662613E-3</v>
      </c>
      <c r="E886" s="65">
        <f t="shared" si="93"/>
        <v>7.6163206785931956E-22</v>
      </c>
      <c r="F886" s="65">
        <f t="shared" si="94"/>
        <v>0</v>
      </c>
      <c r="G886" s="65">
        <f t="shared" si="95"/>
        <v>0.21859548994846625</v>
      </c>
      <c r="H886" s="65">
        <f t="shared" si="96"/>
        <v>155.20279786341104</v>
      </c>
    </row>
    <row r="887" spans="1:8" x14ac:dyDescent="0.3">
      <c r="A887" s="65">
        <f t="shared" si="97"/>
        <v>2846</v>
      </c>
      <c r="B887" s="65">
        <v>881</v>
      </c>
      <c r="C887" s="65">
        <f t="shared" si="91"/>
        <v>0.217</v>
      </c>
      <c r="D887" s="65">
        <f t="shared" si="92"/>
        <v>1.5862887632659441E-3</v>
      </c>
      <c r="E887" s="65">
        <f t="shared" si="93"/>
        <v>7.2157674199336517E-22</v>
      </c>
      <c r="F887" s="65">
        <f t="shared" si="94"/>
        <v>0</v>
      </c>
      <c r="G887" s="65">
        <f t="shared" si="95"/>
        <v>0.21858628876326594</v>
      </c>
      <c r="H887" s="65">
        <f t="shared" si="96"/>
        <v>155.1962650219188</v>
      </c>
    </row>
    <row r="888" spans="1:8" x14ac:dyDescent="0.3">
      <c r="A888" s="65">
        <f t="shared" si="97"/>
        <v>2847</v>
      </c>
      <c r="B888" s="65">
        <v>882</v>
      </c>
      <c r="C888" s="65">
        <f t="shared" si="91"/>
        <v>0.217</v>
      </c>
      <c r="D888" s="65">
        <f t="shared" si="92"/>
        <v>1.5771406412699235E-3</v>
      </c>
      <c r="E888" s="65">
        <f t="shared" si="93"/>
        <v>6.8362798332426422E-22</v>
      </c>
      <c r="F888" s="65">
        <f t="shared" si="94"/>
        <v>0</v>
      </c>
      <c r="G888" s="65">
        <f t="shared" si="95"/>
        <v>0.21857714064126993</v>
      </c>
      <c r="H888" s="65">
        <f t="shared" si="96"/>
        <v>155.18976985530165</v>
      </c>
    </row>
    <row r="889" spans="1:8" x14ac:dyDescent="0.3">
      <c r="A889" s="65">
        <f t="shared" si="97"/>
        <v>2848</v>
      </c>
      <c r="B889" s="65">
        <v>883</v>
      </c>
      <c r="C889" s="65">
        <f t="shared" si="91"/>
        <v>0.217</v>
      </c>
      <c r="D889" s="65">
        <f t="shared" si="92"/>
        <v>1.568045276462879E-3</v>
      </c>
      <c r="E889" s="65">
        <f t="shared" si="93"/>
        <v>6.4767500445337379E-22</v>
      </c>
      <c r="F889" s="65">
        <f t="shared" si="94"/>
        <v>0</v>
      </c>
      <c r="G889" s="65">
        <f t="shared" si="95"/>
        <v>0.21856804527646287</v>
      </c>
      <c r="H889" s="65">
        <f t="shared" si="96"/>
        <v>155.18331214628864</v>
      </c>
    </row>
    <row r="890" spans="1:8" x14ac:dyDescent="0.3">
      <c r="A890" s="65">
        <f t="shared" si="97"/>
        <v>2849</v>
      </c>
      <c r="B890" s="65">
        <v>884</v>
      </c>
      <c r="C890" s="65">
        <f t="shared" si="91"/>
        <v>0.217</v>
      </c>
      <c r="D890" s="65">
        <f t="shared" si="92"/>
        <v>1.5590023645942774E-3</v>
      </c>
      <c r="E890" s="65">
        <f t="shared" si="93"/>
        <v>6.1361284445067119E-22</v>
      </c>
      <c r="F890" s="65">
        <f t="shared" si="94"/>
        <v>0</v>
      </c>
      <c r="G890" s="65">
        <f t="shared" si="95"/>
        <v>0.21855900236459427</v>
      </c>
      <c r="H890" s="65">
        <f t="shared" si="96"/>
        <v>155.17689167886192</v>
      </c>
    </row>
    <row r="891" spans="1:8" x14ac:dyDescent="0.3">
      <c r="A891" s="65">
        <f t="shared" si="97"/>
        <v>2850</v>
      </c>
      <c r="B891" s="65">
        <v>885</v>
      </c>
      <c r="C891" s="65">
        <f t="shared" si="91"/>
        <v>0.217</v>
      </c>
      <c r="D891" s="65">
        <f t="shared" si="92"/>
        <v>1.5500116031682005E-3</v>
      </c>
      <c r="E891" s="65">
        <f t="shared" si="93"/>
        <v>5.8134206243240434E-22</v>
      </c>
      <c r="F891" s="65">
        <f t="shared" si="94"/>
        <v>0</v>
      </c>
      <c r="G891" s="65">
        <f t="shared" si="95"/>
        <v>0.2185500116031682</v>
      </c>
      <c r="H891" s="65">
        <f t="shared" si="96"/>
        <v>155.17050823824943</v>
      </c>
    </row>
    <row r="892" spans="1:8" x14ac:dyDescent="0.3">
      <c r="A892" s="65">
        <f t="shared" si="97"/>
        <v>2851</v>
      </c>
      <c r="B892" s="65">
        <v>886</v>
      </c>
      <c r="C892" s="65">
        <f t="shared" si="91"/>
        <v>0.217</v>
      </c>
      <c r="D892" s="65">
        <f t="shared" si="92"/>
        <v>1.541072691433217E-3</v>
      </c>
      <c r="E892" s="65">
        <f t="shared" si="93"/>
        <v>5.5076844725393054E-22</v>
      </c>
      <c r="F892" s="65">
        <f t="shared" si="94"/>
        <v>0</v>
      </c>
      <c r="G892" s="65">
        <f t="shared" si="95"/>
        <v>0.21854107269143322</v>
      </c>
      <c r="H892" s="65">
        <f t="shared" si="96"/>
        <v>155.16416161091757</v>
      </c>
    </row>
    <row r="893" spans="1:8" x14ac:dyDescent="0.3">
      <c r="A893" s="65">
        <f t="shared" si="97"/>
        <v>2852</v>
      </c>
      <c r="B893" s="65">
        <v>887</v>
      </c>
      <c r="C893" s="65">
        <f t="shared" si="91"/>
        <v>0.217</v>
      </c>
      <c r="D893" s="65">
        <f t="shared" si="92"/>
        <v>1.5321853303723334E-3</v>
      </c>
      <c r="E893" s="65">
        <f t="shared" si="93"/>
        <v>5.2180274247018764E-22</v>
      </c>
      <c r="F893" s="65">
        <f t="shared" si="94"/>
        <v>0</v>
      </c>
      <c r="G893" s="65">
        <f t="shared" si="95"/>
        <v>0.21853218533037233</v>
      </c>
      <c r="H893" s="65">
        <f t="shared" si="96"/>
        <v>155.15785158456436</v>
      </c>
    </row>
    <row r="894" spans="1:8" x14ac:dyDescent="0.3">
      <c r="A894" s="65">
        <f t="shared" si="97"/>
        <v>2853</v>
      </c>
      <c r="B894" s="65">
        <v>888</v>
      </c>
      <c r="C894" s="65">
        <f t="shared" si="91"/>
        <v>0.217</v>
      </c>
      <c r="D894" s="65">
        <f t="shared" si="92"/>
        <v>1.5233492226929843E-3</v>
      </c>
      <c r="E894" s="65">
        <f t="shared" si="93"/>
        <v>4.9436038576094685E-22</v>
      </c>
      <c r="F894" s="65">
        <f t="shared" si="94"/>
        <v>0</v>
      </c>
      <c r="G894" s="65">
        <f t="shared" si="95"/>
        <v>0.21852334922269298</v>
      </c>
      <c r="H894" s="65">
        <f t="shared" si="96"/>
        <v>155.15157794811202</v>
      </c>
    </row>
    <row r="895" spans="1:8" x14ac:dyDescent="0.3">
      <c r="A895" s="65">
        <f t="shared" si="97"/>
        <v>2854</v>
      </c>
      <c r="B895" s="65">
        <v>889</v>
      </c>
      <c r="C895" s="65">
        <f t="shared" si="91"/>
        <v>0.217</v>
      </c>
      <c r="D895" s="65">
        <f t="shared" si="92"/>
        <v>1.514564072817091E-3</v>
      </c>
      <c r="E895" s="65">
        <f t="shared" si="93"/>
        <v>4.6836126206001152E-22</v>
      </c>
      <c r="F895" s="65">
        <f t="shared" si="94"/>
        <v>0</v>
      </c>
      <c r="G895" s="65">
        <f t="shared" si="95"/>
        <v>0.21851456407281708</v>
      </c>
      <c r="H895" s="65">
        <f t="shared" si="96"/>
        <v>155.14534049170013</v>
      </c>
    </row>
    <row r="896" spans="1:8" x14ac:dyDescent="0.3">
      <c r="A896" s="65">
        <f t="shared" si="97"/>
        <v>2855</v>
      </c>
      <c r="B896" s="65">
        <v>890</v>
      </c>
      <c r="C896" s="65">
        <f t="shared" si="91"/>
        <v>0.217</v>
      </c>
      <c r="D896" s="65">
        <f t="shared" si="92"/>
        <v>1.5058295868711688E-3</v>
      </c>
      <c r="E896" s="65">
        <f t="shared" si="93"/>
        <v>4.4372946966774176E-22</v>
      </c>
      <c r="F896" s="65">
        <f t="shared" si="94"/>
        <v>0</v>
      </c>
      <c r="G896" s="65">
        <f t="shared" si="95"/>
        <v>0.21850582958687118</v>
      </c>
      <c r="H896" s="65">
        <f t="shared" si="96"/>
        <v>155.13913900667853</v>
      </c>
    </row>
    <row r="897" spans="1:8" x14ac:dyDescent="0.3">
      <c r="A897" s="65">
        <f t="shared" si="97"/>
        <v>2856</v>
      </c>
      <c r="B897" s="65">
        <v>891</v>
      </c>
      <c r="C897" s="65">
        <f t="shared" si="91"/>
        <v>0.217</v>
      </c>
      <c r="D897" s="65">
        <f t="shared" si="92"/>
        <v>1.4971454726765041E-3</v>
      </c>
      <c r="E897" s="65">
        <f t="shared" si="93"/>
        <v>4.2039309866405723E-22</v>
      </c>
      <c r="F897" s="65">
        <f t="shared" si="94"/>
        <v>0</v>
      </c>
      <c r="G897" s="65">
        <f t="shared" si="95"/>
        <v>0.21849714547267651</v>
      </c>
      <c r="H897" s="65">
        <f t="shared" si="96"/>
        <v>155.13297328560031</v>
      </c>
    </row>
    <row r="898" spans="1:8" x14ac:dyDescent="0.3">
      <c r="A898" s="65">
        <f t="shared" si="97"/>
        <v>2857</v>
      </c>
      <c r="B898" s="65">
        <v>892</v>
      </c>
      <c r="C898" s="65">
        <f t="shared" si="91"/>
        <v>0.217</v>
      </c>
      <c r="D898" s="65">
        <f t="shared" si="92"/>
        <v>1.4885114397393759E-3</v>
      </c>
      <c r="E898" s="65">
        <f t="shared" si="93"/>
        <v>3.9828402097498926E-22</v>
      </c>
      <c r="F898" s="65">
        <f t="shared" si="94"/>
        <v>0</v>
      </c>
      <c r="G898" s="65">
        <f t="shared" si="95"/>
        <v>0.21848851143973938</v>
      </c>
      <c r="H898" s="65">
        <f t="shared" si="96"/>
        <v>155.12684312221495</v>
      </c>
    </row>
    <row r="899" spans="1:8" x14ac:dyDescent="0.3">
      <c r="A899" s="65">
        <f t="shared" si="97"/>
        <v>2858</v>
      </c>
      <c r="B899" s="65">
        <v>893</v>
      </c>
      <c r="C899" s="65">
        <f t="shared" si="91"/>
        <v>0.217</v>
      </c>
      <c r="D899" s="65">
        <f t="shared" si="92"/>
        <v>1.4799271992413402E-3</v>
      </c>
      <c r="E899" s="65">
        <f t="shared" si="93"/>
        <v>3.773376914799652E-22</v>
      </c>
      <c r="F899" s="65">
        <f t="shared" si="94"/>
        <v>0</v>
      </c>
      <c r="G899" s="65">
        <f t="shared" si="95"/>
        <v>0.21847992719924134</v>
      </c>
      <c r="H899" s="65">
        <f t="shared" si="96"/>
        <v>155.12074831146134</v>
      </c>
    </row>
    <row r="900" spans="1:8" x14ac:dyDescent="0.3">
      <c r="A900" s="65">
        <f t="shared" si="97"/>
        <v>2859</v>
      </c>
      <c r="B900" s="65">
        <v>894</v>
      </c>
      <c r="C900" s="65">
        <f t="shared" si="91"/>
        <v>0.217</v>
      </c>
      <c r="D900" s="65">
        <f t="shared" si="92"/>
        <v>1.4713924640295652E-3</v>
      </c>
      <c r="E900" s="65">
        <f t="shared" si="93"/>
        <v>3.5749295957914304E-22</v>
      </c>
      <c r="F900" s="65">
        <f t="shared" si="94"/>
        <v>0</v>
      </c>
      <c r="G900" s="65">
        <f t="shared" si="95"/>
        <v>0.21847139246402955</v>
      </c>
      <c r="H900" s="65">
        <f t="shared" si="96"/>
        <v>155.11468864946099</v>
      </c>
    </row>
    <row r="901" spans="1:8" x14ac:dyDescent="0.3">
      <c r="A901" s="65">
        <f t="shared" si="97"/>
        <v>2860</v>
      </c>
      <c r="B901" s="65">
        <v>895</v>
      </c>
      <c r="C901" s="65">
        <f t="shared" si="91"/>
        <v>0.217</v>
      </c>
      <c r="D901" s="65">
        <f t="shared" si="92"/>
        <v>1.4629069486072315E-3</v>
      </c>
      <c r="E901" s="65">
        <f t="shared" si="93"/>
        <v>3.3869189067066603E-22</v>
      </c>
      <c r="F901" s="65">
        <f t="shared" si="94"/>
        <v>0</v>
      </c>
      <c r="G901" s="65">
        <f t="shared" si="95"/>
        <v>0.21846290694860723</v>
      </c>
      <c r="H901" s="65">
        <f t="shared" si="96"/>
        <v>155.10866393351114</v>
      </c>
    </row>
    <row r="902" spans="1:8" x14ac:dyDescent="0.3">
      <c r="A902" s="65">
        <f t="shared" si="97"/>
        <v>2861</v>
      </c>
      <c r="B902" s="65">
        <v>896</v>
      </c>
      <c r="C902" s="65">
        <f t="shared" si="91"/>
        <v>0.217</v>
      </c>
      <c r="D902" s="65">
        <f t="shared" si="92"/>
        <v>1.4544703691239777E-3</v>
      </c>
      <c r="E902" s="65">
        <f t="shared" si="93"/>
        <v>3.2087959701672338E-22</v>
      </c>
      <c r="F902" s="65">
        <f t="shared" si="94"/>
        <v>0</v>
      </c>
      <c r="G902" s="65">
        <f t="shared" si="95"/>
        <v>0.21845447036912397</v>
      </c>
      <c r="H902" s="65">
        <f t="shared" si="96"/>
        <v>155.10267396207803</v>
      </c>
    </row>
    <row r="903" spans="1:8" x14ac:dyDescent="0.3">
      <c r="A903" s="65">
        <f t="shared" si="97"/>
        <v>2862</v>
      </c>
      <c r="B903" s="65">
        <v>897</v>
      </c>
      <c r="C903" s="65">
        <f t="shared" ref="C903:C966" si="98">$C$3</f>
        <v>0.217</v>
      </c>
      <c r="D903" s="65">
        <f t="shared" ref="D903:D966" si="99">$D$3*EXP(-B903/$D$2)</f>
        <v>1.446082443366407E-3</v>
      </c>
      <c r="E903" s="65">
        <f t="shared" ref="E903:E966" si="100">$E$3*EXP(-$B903/$E$2)</f>
        <v>3.0400407750457094E-22</v>
      </c>
      <c r="F903" s="65">
        <f t="shared" ref="F903:F966" si="101">$F$3*EXP(-$B903/$F$2)</f>
        <v>0</v>
      </c>
      <c r="G903" s="65">
        <f t="shared" ref="G903:G966" si="102">SUM(C903:F903)</f>
        <v>0.21844608244336641</v>
      </c>
      <c r="H903" s="65">
        <f t="shared" ref="H903:H966" si="103">G903*$H$4</f>
        <v>155.09671853479014</v>
      </c>
    </row>
    <row r="904" spans="1:8" x14ac:dyDescent="0.3">
      <c r="A904" s="65">
        <f t="shared" ref="A904:A967" si="104">A903+1</f>
        <v>2863</v>
      </c>
      <c r="B904" s="65">
        <v>898</v>
      </c>
      <c r="C904" s="65">
        <f t="shared" si="98"/>
        <v>0.217</v>
      </c>
      <c r="D904" s="65">
        <f t="shared" si="99"/>
        <v>1.4377428907486473E-3</v>
      </c>
      <c r="E904" s="65">
        <f t="shared" si="100"/>
        <v>2.8801606583477445E-22</v>
      </c>
      <c r="F904" s="65">
        <f t="shared" si="101"/>
        <v>0</v>
      </c>
      <c r="G904" s="65">
        <f t="shared" si="102"/>
        <v>0.21843774289074863</v>
      </c>
      <c r="H904" s="65">
        <f t="shared" si="103"/>
        <v>155.09079745243153</v>
      </c>
    </row>
    <row r="905" spans="1:8" x14ac:dyDescent="0.3">
      <c r="A905" s="65">
        <f t="shared" si="104"/>
        <v>2864</v>
      </c>
      <c r="B905" s="65">
        <v>899</v>
      </c>
      <c r="C905" s="65">
        <f t="shared" si="98"/>
        <v>0.217</v>
      </c>
      <c r="D905" s="65">
        <f t="shared" si="99"/>
        <v>1.4294514323029599E-3</v>
      </c>
      <c r="E905" s="65">
        <f t="shared" si="100"/>
        <v>2.7286888669345054E-22</v>
      </c>
      <c r="F905" s="65">
        <f t="shared" si="101"/>
        <v>0</v>
      </c>
      <c r="G905" s="65">
        <f t="shared" si="102"/>
        <v>0.21842945143230297</v>
      </c>
      <c r="H905" s="65">
        <f t="shared" si="103"/>
        <v>155.08491051693511</v>
      </c>
    </row>
    <row r="906" spans="1:8" x14ac:dyDescent="0.3">
      <c r="A906" s="65">
        <f t="shared" si="104"/>
        <v>2865</v>
      </c>
      <c r="B906" s="65">
        <v>900</v>
      </c>
      <c r="C906" s="65">
        <f t="shared" si="98"/>
        <v>0.217</v>
      </c>
      <c r="D906" s="65">
        <f t="shared" si="99"/>
        <v>1.421207790670417E-3</v>
      </c>
      <c r="E906" s="65">
        <f t="shared" si="100"/>
        <v>2.5851831948859749E-22</v>
      </c>
      <c r="F906" s="65">
        <f t="shared" si="101"/>
        <v>0</v>
      </c>
      <c r="G906" s="65">
        <f t="shared" si="102"/>
        <v>0.21842120779067042</v>
      </c>
      <c r="H906" s="65">
        <f t="shared" si="103"/>
        <v>155.07905753137601</v>
      </c>
    </row>
    <row r="907" spans="1:8" x14ac:dyDescent="0.3">
      <c r="A907" s="65">
        <f t="shared" si="104"/>
        <v>2866</v>
      </c>
      <c r="B907" s="65">
        <v>901</v>
      </c>
      <c r="C907" s="65">
        <f t="shared" si="98"/>
        <v>0.217</v>
      </c>
      <c r="D907" s="65">
        <f t="shared" si="99"/>
        <v>1.4130116900916171E-3</v>
      </c>
      <c r="E907" s="65">
        <f t="shared" si="100"/>
        <v>2.4492246925274755E-22</v>
      </c>
      <c r="F907" s="65">
        <f t="shared" si="101"/>
        <v>0</v>
      </c>
      <c r="G907" s="65">
        <f t="shared" si="102"/>
        <v>0.21841301169009161</v>
      </c>
      <c r="H907" s="65">
        <f t="shared" si="103"/>
        <v>155.07323829996506</v>
      </c>
    </row>
    <row r="908" spans="1:8" x14ac:dyDescent="0.3">
      <c r="A908" s="65">
        <f t="shared" si="104"/>
        <v>2867</v>
      </c>
      <c r="B908" s="65">
        <v>902</v>
      </c>
      <c r="C908" s="65">
        <f t="shared" si="98"/>
        <v>0.217</v>
      </c>
      <c r="D908" s="65">
        <f t="shared" si="99"/>
        <v>1.4048628563974629E-3</v>
      </c>
      <c r="E908" s="65">
        <f t="shared" si="100"/>
        <v>2.3204164433503267E-22</v>
      </c>
      <c r="F908" s="65">
        <f t="shared" si="101"/>
        <v>0</v>
      </c>
      <c r="G908" s="65">
        <f t="shared" si="102"/>
        <v>0.21840486285639746</v>
      </c>
      <c r="H908" s="65">
        <f t="shared" si="103"/>
        <v>155.06745262804219</v>
      </c>
    </row>
    <row r="909" spans="1:8" x14ac:dyDescent="0.3">
      <c r="A909" s="65">
        <f t="shared" si="104"/>
        <v>2868</v>
      </c>
      <c r="B909" s="65">
        <v>903</v>
      </c>
      <c r="C909" s="65">
        <f t="shared" si="98"/>
        <v>0.217</v>
      </c>
      <c r="D909" s="65">
        <f t="shared" si="99"/>
        <v>1.3967610169999868E-3</v>
      </c>
      <c r="E909" s="65">
        <f t="shared" si="100"/>
        <v>2.1983824052558383E-22</v>
      </c>
      <c r="F909" s="65">
        <f t="shared" si="101"/>
        <v>0</v>
      </c>
      <c r="G909" s="65">
        <f t="shared" si="102"/>
        <v>0.21839676101699998</v>
      </c>
      <c r="H909" s="65">
        <f t="shared" si="103"/>
        <v>155.06170032206998</v>
      </c>
    </row>
    <row r="910" spans="1:8" x14ac:dyDescent="0.3">
      <c r="A910" s="65">
        <f t="shared" si="104"/>
        <v>2869</v>
      </c>
      <c r="B910" s="65">
        <v>904</v>
      </c>
      <c r="C910" s="65">
        <f t="shared" si="98"/>
        <v>0.217</v>
      </c>
      <c r="D910" s="65">
        <f t="shared" si="99"/>
        <v>1.3887059008832374E-3</v>
      </c>
      <c r="E910" s="65">
        <f t="shared" si="100"/>
        <v>2.0827663127401955E-22</v>
      </c>
      <c r="F910" s="65">
        <f t="shared" si="101"/>
        <v>0</v>
      </c>
      <c r="G910" s="65">
        <f t="shared" si="102"/>
        <v>0.21838870590088325</v>
      </c>
      <c r="H910" s="65">
        <f t="shared" si="103"/>
        <v>155.05598118962709</v>
      </c>
    </row>
    <row r="911" spans="1:8" x14ac:dyDescent="0.3">
      <c r="A911" s="65">
        <f t="shared" si="104"/>
        <v>2870</v>
      </c>
      <c r="B911" s="65">
        <v>905</v>
      </c>
      <c r="C911" s="65">
        <f t="shared" si="98"/>
        <v>0.217</v>
      </c>
      <c r="D911" s="65">
        <f t="shared" si="99"/>
        <v>1.3806972385942112E-3</v>
      </c>
      <c r="E911" s="65">
        <f t="shared" si="100"/>
        <v>1.9732306368147823E-22</v>
      </c>
      <c r="F911" s="65">
        <f t="shared" si="101"/>
        <v>0</v>
      </c>
      <c r="G911" s="65">
        <f t="shared" si="102"/>
        <v>0.21838069723859421</v>
      </c>
      <c r="H911" s="65">
        <f t="shared" si="103"/>
        <v>155.0502950394019</v>
      </c>
    </row>
    <row r="912" spans="1:8" x14ac:dyDescent="0.3">
      <c r="A912" s="65">
        <f t="shared" si="104"/>
        <v>2871</v>
      </c>
      <c r="B912" s="65">
        <v>906</v>
      </c>
      <c r="C912" s="65">
        <f t="shared" si="98"/>
        <v>0.217</v>
      </c>
      <c r="D912" s="65">
        <f t="shared" si="99"/>
        <v>1.3727347622338405E-3</v>
      </c>
      <c r="E912" s="65">
        <f t="shared" si="100"/>
        <v>1.869455599625946E-22</v>
      </c>
      <c r="F912" s="65">
        <f t="shared" si="101"/>
        <v>0</v>
      </c>
      <c r="G912" s="65">
        <f t="shared" si="102"/>
        <v>0.21837273476223384</v>
      </c>
      <c r="H912" s="65">
        <f t="shared" si="103"/>
        <v>155.04464168118602</v>
      </c>
    </row>
    <row r="913" spans="1:8" x14ac:dyDescent="0.3">
      <c r="A913" s="65">
        <f t="shared" si="104"/>
        <v>2872</v>
      </c>
      <c r="B913" s="65">
        <v>907</v>
      </c>
      <c r="C913" s="65">
        <f t="shared" si="98"/>
        <v>0.217</v>
      </c>
      <c r="D913" s="65">
        <f t="shared" si="99"/>
        <v>1.3648182054480265E-3</v>
      </c>
      <c r="E913" s="65">
        <f t="shared" si="100"/>
        <v>1.7711382408973193E-22</v>
      </c>
      <c r="F913" s="65">
        <f t="shared" si="101"/>
        <v>0</v>
      </c>
      <c r="G913" s="65">
        <f t="shared" si="102"/>
        <v>0.21836481820544804</v>
      </c>
      <c r="H913" s="65">
        <f t="shared" si="103"/>
        <v>155.0390209258681</v>
      </c>
    </row>
    <row r="914" spans="1:8" x14ac:dyDescent="0.3">
      <c r="A914" s="65">
        <f t="shared" si="104"/>
        <v>2873</v>
      </c>
      <c r="B914" s="65">
        <v>908</v>
      </c>
      <c r="C914" s="65">
        <f t="shared" si="98"/>
        <v>0.217</v>
      </c>
      <c r="D914" s="65">
        <f t="shared" si="99"/>
        <v>1.3569473034187372E-3</v>
      </c>
      <c r="E914" s="65">
        <f t="shared" si="100"/>
        <v>1.6779915334691607E-22</v>
      </c>
      <c r="F914" s="65">
        <f t="shared" si="101"/>
        <v>0</v>
      </c>
      <c r="G914" s="65">
        <f t="shared" si="102"/>
        <v>0.21835694730341873</v>
      </c>
      <c r="H914" s="65">
        <f t="shared" si="103"/>
        <v>155.03343258542731</v>
      </c>
    </row>
    <row r="915" spans="1:8" x14ac:dyDescent="0.3">
      <c r="A915" s="65">
        <f t="shared" si="104"/>
        <v>2874</v>
      </c>
      <c r="B915" s="65">
        <v>909</v>
      </c>
      <c r="C915" s="65">
        <f t="shared" si="98"/>
        <v>0.217</v>
      </c>
      <c r="D915" s="65">
        <f t="shared" si="99"/>
        <v>1.3491217928551446E-3</v>
      </c>
      <c r="E915" s="65">
        <f t="shared" si="100"/>
        <v>1.5897435453528789E-22</v>
      </c>
      <c r="F915" s="65">
        <f t="shared" si="101"/>
        <v>0</v>
      </c>
      <c r="G915" s="65">
        <f t="shared" si="102"/>
        <v>0.21834912179285515</v>
      </c>
      <c r="H915" s="65">
        <f t="shared" si="103"/>
        <v>155.02787647292715</v>
      </c>
    </row>
    <row r="916" spans="1:8" x14ac:dyDescent="0.3">
      <c r="A916" s="65">
        <f t="shared" si="104"/>
        <v>2875</v>
      </c>
      <c r="B916" s="65">
        <v>910</v>
      </c>
      <c r="C916" s="65">
        <f t="shared" si="98"/>
        <v>0.217</v>
      </c>
      <c r="D916" s="65">
        <f t="shared" si="99"/>
        <v>1.3413414119848189E-3</v>
      </c>
      <c r="E916" s="65">
        <f t="shared" si="100"/>
        <v>1.5061366458543022E-22</v>
      </c>
      <c r="F916" s="65">
        <f t="shared" si="101"/>
        <v>0</v>
      </c>
      <c r="G916" s="65">
        <f t="shared" si="102"/>
        <v>0.21834134141198483</v>
      </c>
      <c r="H916" s="65">
        <f t="shared" si="103"/>
        <v>155.02235240250923</v>
      </c>
    </row>
    <row r="917" spans="1:8" x14ac:dyDescent="0.3">
      <c r="A917" s="65">
        <f t="shared" si="104"/>
        <v>2876</v>
      </c>
      <c r="B917" s="65">
        <v>911</v>
      </c>
      <c r="C917" s="65">
        <f t="shared" si="98"/>
        <v>0.217</v>
      </c>
      <c r="D917" s="65">
        <f t="shared" si="99"/>
        <v>1.333605900544967E-3</v>
      </c>
      <c r="E917" s="65">
        <f t="shared" si="100"/>
        <v>1.4269267534479591E-22</v>
      </c>
      <c r="F917" s="65">
        <f t="shared" si="101"/>
        <v>0</v>
      </c>
      <c r="G917" s="65">
        <f t="shared" si="102"/>
        <v>0.21833360590054496</v>
      </c>
      <c r="H917" s="65">
        <f t="shared" si="103"/>
        <v>155.01686018938693</v>
      </c>
    </row>
    <row r="918" spans="1:8" x14ac:dyDescent="0.3">
      <c r="A918" s="65">
        <f t="shared" si="104"/>
        <v>2877</v>
      </c>
      <c r="B918" s="65">
        <v>912</v>
      </c>
      <c r="C918" s="65">
        <f t="shared" si="98"/>
        <v>0.217</v>
      </c>
      <c r="D918" s="65">
        <f t="shared" si="99"/>
        <v>1.3259149997737352E-3</v>
      </c>
      <c r="E918" s="65">
        <f t="shared" si="100"/>
        <v>1.351882623206894E-22</v>
      </c>
      <c r="F918" s="65">
        <f t="shared" si="101"/>
        <v>0</v>
      </c>
      <c r="G918" s="65">
        <f t="shared" si="102"/>
        <v>0.21832591499977375</v>
      </c>
      <c r="H918" s="65">
        <f t="shared" si="103"/>
        <v>155.01139964983935</v>
      </c>
    </row>
    <row r="919" spans="1:8" x14ac:dyDescent="0.3">
      <c r="A919" s="65">
        <f t="shared" si="104"/>
        <v>2878</v>
      </c>
      <c r="B919" s="65">
        <v>913</v>
      </c>
      <c r="C919" s="65">
        <f t="shared" si="98"/>
        <v>0.217</v>
      </c>
      <c r="D919" s="65">
        <f t="shared" si="99"/>
        <v>1.3182684524015466E-3</v>
      </c>
      <c r="E919" s="65">
        <f t="shared" si="100"/>
        <v>1.280785171707418E-22</v>
      </c>
      <c r="F919" s="65">
        <f t="shared" si="101"/>
        <v>0</v>
      </c>
      <c r="G919" s="65">
        <f t="shared" si="102"/>
        <v>0.21831826845240154</v>
      </c>
      <c r="H919" s="65">
        <f t="shared" si="103"/>
        <v>155.00597060120509</v>
      </c>
    </row>
    <row r="920" spans="1:8" x14ac:dyDescent="0.3">
      <c r="A920" s="65">
        <f t="shared" si="104"/>
        <v>2879</v>
      </c>
      <c r="B920" s="65">
        <v>914</v>
      </c>
      <c r="C920" s="65">
        <f t="shared" si="98"/>
        <v>0.217</v>
      </c>
      <c r="D920" s="65">
        <f t="shared" si="99"/>
        <v>1.3106660026424978E-3</v>
      </c>
      <c r="E920" s="65">
        <f t="shared" si="100"/>
        <v>1.2134268374381925E-22</v>
      </c>
      <c r="F920" s="65">
        <f t="shared" si="101"/>
        <v>0</v>
      </c>
      <c r="G920" s="65">
        <f t="shared" si="102"/>
        <v>0.21831066600264248</v>
      </c>
      <c r="H920" s="65">
        <f t="shared" si="103"/>
        <v>155.00057286187615</v>
      </c>
    </row>
    <row r="921" spans="1:8" x14ac:dyDescent="0.3">
      <c r="A921" s="65">
        <f t="shared" si="104"/>
        <v>2880</v>
      </c>
      <c r="B921" s="65">
        <v>915</v>
      </c>
      <c r="C921" s="65">
        <f t="shared" si="98"/>
        <v>0.217</v>
      </c>
      <c r="D921" s="65">
        <f t="shared" si="99"/>
        <v>1.3031073961857992E-3</v>
      </c>
      <c r="E921" s="65">
        <f t="shared" si="100"/>
        <v>1.1496109748463103E-22</v>
      </c>
      <c r="F921" s="65">
        <f t="shared" si="101"/>
        <v>0</v>
      </c>
      <c r="G921" s="65">
        <f t="shared" si="102"/>
        <v>0.2183031073961858</v>
      </c>
      <c r="H921" s="65">
        <f t="shared" si="103"/>
        <v>154.99520625129193</v>
      </c>
    </row>
    <row r="922" spans="1:8" x14ac:dyDescent="0.3">
      <c r="A922" s="65">
        <f t="shared" si="104"/>
        <v>2881</v>
      </c>
      <c r="B922" s="65">
        <v>916</v>
      </c>
      <c r="C922" s="65">
        <f t="shared" si="98"/>
        <v>0.217</v>
      </c>
      <c r="D922" s="65">
        <f t="shared" si="99"/>
        <v>1.2955923801872739E-3</v>
      </c>
      <c r="E922" s="65">
        <f t="shared" si="100"/>
        <v>1.0891512802512924E-22</v>
      </c>
      <c r="F922" s="65">
        <f t="shared" si="101"/>
        <v>0</v>
      </c>
      <c r="G922" s="65">
        <f t="shared" si="102"/>
        <v>0.21829559238018728</v>
      </c>
      <c r="H922" s="65">
        <f t="shared" si="103"/>
        <v>154.98987058993296</v>
      </c>
    </row>
    <row r="923" spans="1:8" x14ac:dyDescent="0.3">
      <c r="A923" s="65">
        <f t="shared" si="104"/>
        <v>2882</v>
      </c>
      <c r="B923" s="65">
        <v>917</v>
      </c>
      <c r="C923" s="65">
        <f t="shared" si="98"/>
        <v>0.217</v>
      </c>
      <c r="D923" s="65">
        <f t="shared" si="99"/>
        <v>1.2881207032608953E-3</v>
      </c>
      <c r="E923" s="65">
        <f t="shared" si="100"/>
        <v>1.0318712479511677E-22</v>
      </c>
      <c r="F923" s="65">
        <f t="shared" si="101"/>
        <v>0</v>
      </c>
      <c r="G923" s="65">
        <f t="shared" si="102"/>
        <v>0.2182881207032609</v>
      </c>
      <c r="H923" s="65">
        <f t="shared" si="103"/>
        <v>154.98456569931523</v>
      </c>
    </row>
    <row r="924" spans="1:8" x14ac:dyDescent="0.3">
      <c r="A924" s="65">
        <f t="shared" si="104"/>
        <v>2883</v>
      </c>
      <c r="B924" s="65">
        <v>918</v>
      </c>
      <c r="C924" s="65">
        <f t="shared" si="98"/>
        <v>0.217</v>
      </c>
      <c r="D924" s="65">
        <f t="shared" si="99"/>
        <v>1.2806921154703799E-3</v>
      </c>
      <c r="E924" s="65">
        <f t="shared" si="100"/>
        <v>9.7760365493271371E-23</v>
      </c>
      <c r="F924" s="65">
        <f t="shared" si="101"/>
        <v>0</v>
      </c>
      <c r="G924" s="65">
        <f t="shared" si="102"/>
        <v>0.21828069211547038</v>
      </c>
      <c r="H924" s="65">
        <f t="shared" si="103"/>
        <v>154.97929140198397</v>
      </c>
    </row>
    <row r="925" spans="1:8" x14ac:dyDescent="0.3">
      <c r="A925" s="65">
        <f t="shared" si="104"/>
        <v>2884</v>
      </c>
      <c r="B925" s="65">
        <v>919</v>
      </c>
      <c r="C925" s="65">
        <f t="shared" si="98"/>
        <v>0.217</v>
      </c>
      <c r="D925" s="65">
        <f t="shared" si="99"/>
        <v>1.2733063683208234E-3</v>
      </c>
      <c r="E925" s="65">
        <f t="shared" si="100"/>
        <v>9.2619007268145954E-23</v>
      </c>
      <c r="F925" s="65">
        <f t="shared" si="101"/>
        <v>0</v>
      </c>
      <c r="G925" s="65">
        <f t="shared" si="102"/>
        <v>0.21827330636832082</v>
      </c>
      <c r="H925" s="65">
        <f t="shared" si="103"/>
        <v>154.97404752150777</v>
      </c>
    </row>
    <row r="926" spans="1:8" x14ac:dyDescent="0.3">
      <c r="A926" s="65">
        <f t="shared" si="104"/>
        <v>2885</v>
      </c>
      <c r="B926" s="65">
        <v>920</v>
      </c>
      <c r="C926" s="65">
        <f t="shared" si="98"/>
        <v>0.217</v>
      </c>
      <c r="D926" s="65">
        <f t="shared" si="99"/>
        <v>1.2659632147503938E-3</v>
      </c>
      <c r="E926" s="65">
        <f t="shared" si="100"/>
        <v>8.7748040466637129E-23</v>
      </c>
      <c r="F926" s="65">
        <f t="shared" si="101"/>
        <v>0</v>
      </c>
      <c r="G926" s="65">
        <f t="shared" si="102"/>
        <v>0.21826596321475039</v>
      </c>
      <c r="H926" s="65">
        <f t="shared" si="103"/>
        <v>154.96883388247278</v>
      </c>
    </row>
    <row r="927" spans="1:8" x14ac:dyDescent="0.3">
      <c r="A927" s="65">
        <f t="shared" si="104"/>
        <v>2886</v>
      </c>
      <c r="B927" s="65">
        <v>921</v>
      </c>
      <c r="C927" s="65">
        <f t="shared" si="98"/>
        <v>0.217</v>
      </c>
      <c r="D927" s="65">
        <f t="shared" si="99"/>
        <v>1.2586624091220622E-3</v>
      </c>
      <c r="E927" s="65">
        <f t="shared" si="100"/>
        <v>8.3133244814887708E-23</v>
      </c>
      <c r="F927" s="65">
        <f t="shared" si="101"/>
        <v>0</v>
      </c>
      <c r="G927" s="65">
        <f t="shared" si="102"/>
        <v>0.21825866240912206</v>
      </c>
      <c r="H927" s="65">
        <f t="shared" si="103"/>
        <v>154.96365031047665</v>
      </c>
    </row>
    <row r="928" spans="1:8" x14ac:dyDescent="0.3">
      <c r="A928" s="65">
        <f t="shared" si="104"/>
        <v>2887</v>
      </c>
      <c r="B928" s="65">
        <v>922</v>
      </c>
      <c r="C928" s="65">
        <f t="shared" si="98"/>
        <v>0.217</v>
      </c>
      <c r="D928" s="65">
        <f t="shared" si="99"/>
        <v>1.2514037072153884E-3</v>
      </c>
      <c r="E928" s="65">
        <f t="shared" si="100"/>
        <v>7.8761147903692528E-23</v>
      </c>
      <c r="F928" s="65">
        <f t="shared" si="101"/>
        <v>0</v>
      </c>
      <c r="G928" s="65">
        <f t="shared" si="102"/>
        <v>0.21825140370721538</v>
      </c>
      <c r="H928" s="65">
        <f t="shared" si="103"/>
        <v>154.95849663212292</v>
      </c>
    </row>
    <row r="929" spans="1:8" x14ac:dyDescent="0.3">
      <c r="A929" s="65">
        <f t="shared" si="104"/>
        <v>2888</v>
      </c>
      <c r="B929" s="65">
        <v>923</v>
      </c>
      <c r="C929" s="65">
        <f t="shared" si="98"/>
        <v>0.217</v>
      </c>
      <c r="D929" s="65">
        <f t="shared" si="99"/>
        <v>1.2441868662183509E-3</v>
      </c>
      <c r="E929" s="65">
        <f t="shared" si="100"/>
        <v>7.4618985857225543E-23</v>
      </c>
      <c r="F929" s="65">
        <f t="shared" si="101"/>
        <v>0</v>
      </c>
      <c r="G929" s="65">
        <f t="shared" si="102"/>
        <v>0.21824418686621835</v>
      </c>
      <c r="H929" s="65">
        <f t="shared" si="103"/>
        <v>154.95337267501503</v>
      </c>
    </row>
    <row r="930" spans="1:8" x14ac:dyDescent="0.3">
      <c r="A930" s="65">
        <f t="shared" si="104"/>
        <v>2889</v>
      </c>
      <c r="B930" s="65">
        <v>924</v>
      </c>
      <c r="C930" s="65">
        <f t="shared" si="98"/>
        <v>0.217</v>
      </c>
      <c r="D930" s="65">
        <f t="shared" si="99"/>
        <v>1.2370116447192221E-3</v>
      </c>
      <c r="E930" s="65">
        <f t="shared" si="100"/>
        <v>7.0694666070246352E-23</v>
      </c>
      <c r="F930" s="65">
        <f t="shared" si="101"/>
        <v>0</v>
      </c>
      <c r="G930" s="65">
        <f t="shared" si="102"/>
        <v>0.21823701164471923</v>
      </c>
      <c r="H930" s="65">
        <f t="shared" si="103"/>
        <v>154.94827826775065</v>
      </c>
    </row>
    <row r="931" spans="1:8" x14ac:dyDescent="0.3">
      <c r="A931" s="65">
        <f t="shared" si="104"/>
        <v>2890</v>
      </c>
      <c r="B931" s="65">
        <v>925</v>
      </c>
      <c r="C931" s="65">
        <f t="shared" si="98"/>
        <v>0.217</v>
      </c>
      <c r="D931" s="65">
        <f t="shared" si="99"/>
        <v>1.2298778026984978E-3</v>
      </c>
      <c r="E931" s="65">
        <f t="shared" si="100"/>
        <v>6.6976731905016387E-23</v>
      </c>
      <c r="F931" s="65">
        <f t="shared" si="101"/>
        <v>0</v>
      </c>
      <c r="G931" s="65">
        <f t="shared" si="102"/>
        <v>0.21822987780269851</v>
      </c>
      <c r="H931" s="65">
        <f t="shared" si="103"/>
        <v>154.94321323991593</v>
      </c>
    </row>
    <row r="932" spans="1:8" x14ac:dyDescent="0.3">
      <c r="A932" s="65">
        <f t="shared" si="104"/>
        <v>2891</v>
      </c>
      <c r="B932" s="65">
        <v>926</v>
      </c>
      <c r="C932" s="65">
        <f t="shared" si="98"/>
        <v>0.217</v>
      </c>
      <c r="D932" s="65">
        <f t="shared" si="99"/>
        <v>1.2227851015208639E-3</v>
      </c>
      <c r="E932" s="65">
        <f t="shared" si="100"/>
        <v>6.3454329244854714E-23</v>
      </c>
      <c r="F932" s="65">
        <f t="shared" si="101"/>
        <v>0</v>
      </c>
      <c r="G932" s="65">
        <f t="shared" si="102"/>
        <v>0.21822278510152085</v>
      </c>
      <c r="H932" s="65">
        <f t="shared" si="103"/>
        <v>154.9381774220798</v>
      </c>
    </row>
    <row r="933" spans="1:8" x14ac:dyDescent="0.3">
      <c r="A933" s="65">
        <f t="shared" si="104"/>
        <v>2892</v>
      </c>
      <c r="B933" s="65">
        <v>927</v>
      </c>
      <c r="C933" s="65">
        <f t="shared" si="98"/>
        <v>0.217</v>
      </c>
      <c r="D933" s="65">
        <f t="shared" si="99"/>
        <v>1.2157333039272173E-3</v>
      </c>
      <c r="E933" s="65">
        <f t="shared" si="100"/>
        <v>6.0117174806686167E-23</v>
      </c>
      <c r="F933" s="65">
        <f t="shared" si="101"/>
        <v>0</v>
      </c>
      <c r="G933" s="65">
        <f t="shared" si="102"/>
        <v>0.21821573330392721</v>
      </c>
      <c r="H933" s="65">
        <f t="shared" si="103"/>
        <v>154.93317064578832</v>
      </c>
    </row>
    <row r="934" spans="1:8" x14ac:dyDescent="0.3">
      <c r="A934" s="65">
        <f t="shared" si="104"/>
        <v>2893</v>
      </c>
      <c r="B934" s="65">
        <v>928</v>
      </c>
      <c r="C934" s="65">
        <f t="shared" si="98"/>
        <v>0.217</v>
      </c>
      <c r="D934" s="65">
        <f t="shared" si="99"/>
        <v>1.2087221740267231E-3</v>
      </c>
      <c r="E934" s="65">
        <f t="shared" si="100"/>
        <v>5.6955526120082477E-23</v>
      </c>
      <c r="F934" s="65">
        <f t="shared" si="101"/>
        <v>0</v>
      </c>
      <c r="G934" s="65">
        <f t="shared" si="102"/>
        <v>0.21820872217402673</v>
      </c>
      <c r="H934" s="65">
        <f t="shared" si="103"/>
        <v>154.92819274355898</v>
      </c>
    </row>
    <row r="935" spans="1:8" x14ac:dyDescent="0.3">
      <c r="A935" s="65">
        <f t="shared" si="104"/>
        <v>2894</v>
      </c>
      <c r="B935" s="65">
        <v>929</v>
      </c>
      <c r="C935" s="65">
        <f t="shared" si="98"/>
        <v>0.217</v>
      </c>
      <c r="D935" s="65">
        <f t="shared" si="99"/>
        <v>1.2017514772889326E-3</v>
      </c>
      <c r="E935" s="65">
        <f t="shared" si="100"/>
        <v>5.3960153085148537E-23</v>
      </c>
      <c r="F935" s="65">
        <f t="shared" si="101"/>
        <v>0</v>
      </c>
      <c r="G935" s="65">
        <f t="shared" si="102"/>
        <v>0.21820175147728893</v>
      </c>
      <c r="H935" s="65">
        <f t="shared" si="103"/>
        <v>154.92324354887515</v>
      </c>
    </row>
    <row r="936" spans="1:8" x14ac:dyDescent="0.3">
      <c r="A936" s="65">
        <f t="shared" si="104"/>
        <v>2895</v>
      </c>
      <c r="B936" s="65">
        <v>930</v>
      </c>
      <c r="C936" s="65">
        <f t="shared" si="98"/>
        <v>0.217</v>
      </c>
      <c r="D936" s="65">
        <f t="shared" si="99"/>
        <v>1.194820980535931E-3</v>
      </c>
      <c r="E936" s="65">
        <f t="shared" si="100"/>
        <v>5.112231102621632E-23</v>
      </c>
      <c r="F936" s="65">
        <f t="shared" si="101"/>
        <v>0</v>
      </c>
      <c r="G936" s="65">
        <f t="shared" si="102"/>
        <v>0.21819482098053594</v>
      </c>
      <c r="H936" s="65">
        <f t="shared" si="103"/>
        <v>154.91832289618051</v>
      </c>
    </row>
    <row r="937" spans="1:8" x14ac:dyDescent="0.3">
      <c r="A937" s="65">
        <f t="shared" si="104"/>
        <v>2896</v>
      </c>
      <c r="B937" s="65">
        <v>931</v>
      </c>
      <c r="C937" s="65">
        <f t="shared" si="98"/>
        <v>0.217</v>
      </c>
      <c r="D937" s="65">
        <f t="shared" si="99"/>
        <v>1.1879304519345421E-3</v>
      </c>
      <c r="E937" s="65">
        <f t="shared" si="100"/>
        <v>4.8433715162689732E-23</v>
      </c>
      <c r="F937" s="65">
        <f t="shared" si="101"/>
        <v>0</v>
      </c>
      <c r="G937" s="65">
        <f t="shared" si="102"/>
        <v>0.21818793045193455</v>
      </c>
      <c r="H937" s="65">
        <f t="shared" si="103"/>
        <v>154.91343062087353</v>
      </c>
    </row>
    <row r="938" spans="1:8" x14ac:dyDescent="0.3">
      <c r="A938" s="65">
        <f t="shared" si="104"/>
        <v>2897</v>
      </c>
      <c r="B938" s="65">
        <v>932</v>
      </c>
      <c r="C938" s="65">
        <f t="shared" si="98"/>
        <v>0.217</v>
      </c>
      <c r="D938" s="65">
        <f t="shared" si="99"/>
        <v>1.1810796609885664E-3</v>
      </c>
      <c r="E938" s="65">
        <f t="shared" si="100"/>
        <v>4.5886516422498696E-23</v>
      </c>
      <c r="F938" s="65">
        <f t="shared" si="101"/>
        <v>0</v>
      </c>
      <c r="G938" s="65">
        <f t="shared" si="102"/>
        <v>0.21818107966098857</v>
      </c>
      <c r="H938" s="65">
        <f t="shared" si="103"/>
        <v>154.90856655930187</v>
      </c>
    </row>
    <row r="939" spans="1:8" x14ac:dyDescent="0.3">
      <c r="A939" s="65">
        <f t="shared" si="104"/>
        <v>2898</v>
      </c>
      <c r="B939" s="65">
        <v>933</v>
      </c>
      <c r="C939" s="65">
        <f t="shared" si="98"/>
        <v>0.217</v>
      </c>
      <c r="D939" s="65">
        <f t="shared" si="99"/>
        <v>1.1742683785310793E-3</v>
      </c>
      <c r="E939" s="65">
        <f t="shared" si="100"/>
        <v>4.3473278527562277E-23</v>
      </c>
      <c r="F939" s="65">
        <f t="shared" si="101"/>
        <v>0</v>
      </c>
      <c r="G939" s="65">
        <f t="shared" si="102"/>
        <v>0.21817426837853107</v>
      </c>
      <c r="H939" s="65">
        <f t="shared" si="103"/>
        <v>154.90373054875707</v>
      </c>
    </row>
    <row r="940" spans="1:8" x14ac:dyDescent="0.3">
      <c r="A940" s="65">
        <f t="shared" si="104"/>
        <v>2899</v>
      </c>
      <c r="B940" s="65">
        <v>934</v>
      </c>
      <c r="C940" s="65">
        <f t="shared" si="98"/>
        <v>0.217</v>
      </c>
      <c r="D940" s="65">
        <f t="shared" si="99"/>
        <v>1.1674963767167596E-3</v>
      </c>
      <c r="E940" s="65">
        <f t="shared" si="100"/>
        <v>4.1186956284360006E-23</v>
      </c>
      <c r="F940" s="65">
        <f t="shared" si="101"/>
        <v>0</v>
      </c>
      <c r="G940" s="65">
        <f t="shared" si="102"/>
        <v>0.21816749637671676</v>
      </c>
      <c r="H940" s="65">
        <f t="shared" si="103"/>
        <v>154.8989224274689</v>
      </c>
    </row>
    <row r="941" spans="1:8" x14ac:dyDescent="0.3">
      <c r="A941" s="65">
        <f t="shared" si="104"/>
        <v>2900</v>
      </c>
      <c r="B941" s="65">
        <v>935</v>
      </c>
      <c r="C941" s="65">
        <f t="shared" si="98"/>
        <v>0.217</v>
      </c>
      <c r="D941" s="65">
        <f t="shared" si="99"/>
        <v>1.1607634290142709E-3</v>
      </c>
      <c r="E941" s="65">
        <f t="shared" si="100"/>
        <v>3.9020875016230436E-23</v>
      </c>
      <c r="F941" s="65">
        <f t="shared" si="101"/>
        <v>0</v>
      </c>
      <c r="G941" s="65">
        <f t="shared" si="102"/>
        <v>0.21816076342901428</v>
      </c>
      <c r="H941" s="65">
        <f t="shared" si="103"/>
        <v>154.89414203460012</v>
      </c>
    </row>
    <row r="942" spans="1:8" x14ac:dyDescent="0.3">
      <c r="A942" s="65">
        <f t="shared" si="104"/>
        <v>2901</v>
      </c>
      <c r="B942" s="65">
        <v>936</v>
      </c>
      <c r="C942" s="65">
        <f t="shared" si="98"/>
        <v>0.217</v>
      </c>
      <c r="D942" s="65">
        <f t="shared" si="99"/>
        <v>1.1540693101986781E-3</v>
      </c>
      <c r="E942" s="65">
        <f t="shared" si="100"/>
        <v>3.6968711077357673E-23</v>
      </c>
      <c r="F942" s="65">
        <f t="shared" si="101"/>
        <v>0</v>
      </c>
      <c r="G942" s="65">
        <f t="shared" si="102"/>
        <v>0.21815406931019868</v>
      </c>
      <c r="H942" s="65">
        <f t="shared" si="103"/>
        <v>154.88938921024106</v>
      </c>
    </row>
    <row r="943" spans="1:8" x14ac:dyDescent="0.3">
      <c r="A943" s="65">
        <f t="shared" si="104"/>
        <v>2902</v>
      </c>
      <c r="B943" s="65">
        <v>937</v>
      </c>
      <c r="C943" s="65">
        <f t="shared" si="98"/>
        <v>0.217</v>
      </c>
      <c r="D943" s="65">
        <f t="shared" si="99"/>
        <v>1.1474137963439217E-3</v>
      </c>
      <c r="E943" s="65">
        <f t="shared" si="100"/>
        <v>3.5024473391555034E-23</v>
      </c>
      <c r="F943" s="65">
        <f t="shared" si="101"/>
        <v>0</v>
      </c>
      <c r="G943" s="65">
        <f t="shared" si="102"/>
        <v>0.21814741379634392</v>
      </c>
      <c r="H943" s="65">
        <f t="shared" si="103"/>
        <v>154.88466379540418</v>
      </c>
    </row>
    <row r="944" spans="1:8" x14ac:dyDescent="0.3">
      <c r="A944" s="65">
        <f t="shared" si="104"/>
        <v>2903</v>
      </c>
      <c r="B944" s="65">
        <v>938</v>
      </c>
      <c r="C944" s="65">
        <f t="shared" si="98"/>
        <v>0.217</v>
      </c>
      <c r="D944" s="65">
        <f t="shared" si="99"/>
        <v>1.1407966648153214E-3</v>
      </c>
      <c r="E944" s="65">
        <f t="shared" si="100"/>
        <v>3.3182485961948144E-23</v>
      </c>
      <c r="F944" s="65">
        <f t="shared" si="101"/>
        <v>0</v>
      </c>
      <c r="G944" s="65">
        <f t="shared" si="102"/>
        <v>0.21814079666481531</v>
      </c>
      <c r="H944" s="65">
        <f t="shared" si="103"/>
        <v>154.87996563201887</v>
      </c>
    </row>
    <row r="945" spans="1:8" x14ac:dyDescent="0.3">
      <c r="A945" s="65">
        <f t="shared" si="104"/>
        <v>2904</v>
      </c>
      <c r="B945" s="65">
        <v>939</v>
      </c>
      <c r="C945" s="65">
        <f t="shared" si="98"/>
        <v>0.217</v>
      </c>
      <c r="D945" s="65">
        <f t="shared" si="99"/>
        <v>1.1342176942621316E-3</v>
      </c>
      <c r="E945" s="65">
        <f t="shared" si="100"/>
        <v>3.1437371300502723E-23</v>
      </c>
      <c r="F945" s="65">
        <f t="shared" si="101"/>
        <v>0</v>
      </c>
      <c r="G945" s="65">
        <f t="shared" si="102"/>
        <v>0.21813421769426214</v>
      </c>
      <c r="H945" s="65">
        <f t="shared" si="103"/>
        <v>154.87529456292611</v>
      </c>
    </row>
    <row r="946" spans="1:8" x14ac:dyDescent="0.3">
      <c r="A946" s="65">
        <f t="shared" si="104"/>
        <v>2905</v>
      </c>
      <c r="B946" s="65">
        <v>940</v>
      </c>
      <c r="C946" s="65">
        <f t="shared" si="98"/>
        <v>0.217</v>
      </c>
      <c r="D946" s="65">
        <f t="shared" si="99"/>
        <v>1.1276766646101325E-3</v>
      </c>
      <c r="E946" s="65">
        <f t="shared" si="100"/>
        <v>2.9784034729013677E-23</v>
      </c>
      <c r="F946" s="65">
        <f t="shared" si="101"/>
        <v>0</v>
      </c>
      <c r="G946" s="65">
        <f t="shared" si="102"/>
        <v>0.21812767666461014</v>
      </c>
      <c r="H946" s="65">
        <f t="shared" si="103"/>
        <v>154.8706504318732</v>
      </c>
    </row>
    <row r="947" spans="1:8" x14ac:dyDescent="0.3">
      <c r="A947" s="65">
        <f t="shared" si="104"/>
        <v>2906</v>
      </c>
      <c r="B947" s="65">
        <v>941</v>
      </c>
      <c r="C947" s="65">
        <f t="shared" si="98"/>
        <v>0.217</v>
      </c>
      <c r="D947" s="65">
        <f t="shared" si="99"/>
        <v>1.1211733570542751E-3</v>
      </c>
      <c r="E947" s="65">
        <f t="shared" si="100"/>
        <v>2.8217649505730171E-23</v>
      </c>
      <c r="F947" s="65">
        <f t="shared" si="101"/>
        <v>0</v>
      </c>
      <c r="G947" s="65">
        <f t="shared" si="102"/>
        <v>0.21812117335705428</v>
      </c>
      <c r="H947" s="65">
        <f t="shared" si="103"/>
        <v>154.86603308350854</v>
      </c>
    </row>
    <row r="948" spans="1:8" x14ac:dyDescent="0.3">
      <c r="A948" s="65">
        <f t="shared" si="104"/>
        <v>2907</v>
      </c>
      <c r="B948" s="65">
        <v>942</v>
      </c>
      <c r="C948" s="65">
        <f t="shared" si="98"/>
        <v>0.217</v>
      </c>
      <c r="D948" s="65">
        <f t="shared" si="99"/>
        <v>1.1147075540513568E-3</v>
      </c>
      <c r="E948" s="65">
        <f t="shared" si="100"/>
        <v>2.6733642734192709E-23</v>
      </c>
      <c r="F948" s="65">
        <f t="shared" si="101"/>
        <v>0</v>
      </c>
      <c r="G948" s="65">
        <f t="shared" si="102"/>
        <v>0.21811470755405135</v>
      </c>
      <c r="H948" s="65">
        <f t="shared" si="103"/>
        <v>154.86144236337645</v>
      </c>
    </row>
    <row r="949" spans="1:8" x14ac:dyDescent="0.3">
      <c r="A949" s="65">
        <f t="shared" si="104"/>
        <v>2908</v>
      </c>
      <c r="B949" s="65">
        <v>943</v>
      </c>
      <c r="C949" s="65">
        <f t="shared" si="98"/>
        <v>0.217</v>
      </c>
      <c r="D949" s="65">
        <f t="shared" si="99"/>
        <v>1.1082790393127471E-3</v>
      </c>
      <c r="E949" s="65">
        <f t="shared" si="100"/>
        <v>2.5327682013142966E-23</v>
      </c>
      <c r="F949" s="65">
        <f t="shared" si="101"/>
        <v>0</v>
      </c>
      <c r="G949" s="65">
        <f t="shared" si="102"/>
        <v>0.21810827903931274</v>
      </c>
      <c r="H949" s="65">
        <f t="shared" si="103"/>
        <v>154.85687811791203</v>
      </c>
    </row>
    <row r="950" spans="1:8" x14ac:dyDescent="0.3">
      <c r="A950" s="65">
        <f t="shared" si="104"/>
        <v>2909</v>
      </c>
      <c r="B950" s="65">
        <v>944</v>
      </c>
      <c r="C950" s="65">
        <f t="shared" si="98"/>
        <v>0.217</v>
      </c>
      <c r="D950" s="65">
        <f t="shared" si="99"/>
        <v>1.1018875977971483E-3</v>
      </c>
      <c r="E950" s="65">
        <f t="shared" si="100"/>
        <v>2.3995662788535901E-23</v>
      </c>
      <c r="F950" s="65">
        <f t="shared" si="101"/>
        <v>0</v>
      </c>
      <c r="G950" s="65">
        <f t="shared" si="102"/>
        <v>0.21810188759779714</v>
      </c>
      <c r="H950" s="65">
        <f t="shared" si="103"/>
        <v>154.85234019443598</v>
      </c>
    </row>
    <row r="951" spans="1:8" x14ac:dyDescent="0.3">
      <c r="A951" s="65">
        <f t="shared" si="104"/>
        <v>2910</v>
      </c>
      <c r="B951" s="65">
        <v>945</v>
      </c>
      <c r="C951" s="65">
        <f t="shared" si="98"/>
        <v>0.217</v>
      </c>
      <c r="D951" s="65">
        <f t="shared" si="99"/>
        <v>1.0955330157034087E-3</v>
      </c>
      <c r="E951" s="65">
        <f t="shared" si="100"/>
        <v>2.273369637072759E-23</v>
      </c>
      <c r="F951" s="65">
        <f t="shared" si="101"/>
        <v>0</v>
      </c>
      <c r="G951" s="65">
        <f t="shared" si="102"/>
        <v>0.21809553301570342</v>
      </c>
      <c r="H951" s="65">
        <f t="shared" si="103"/>
        <v>154.84782844114943</v>
      </c>
    </row>
    <row r="952" spans="1:8" x14ac:dyDescent="0.3">
      <c r="A952" s="65">
        <f t="shared" si="104"/>
        <v>2911</v>
      </c>
      <c r="B952" s="65">
        <v>946</v>
      </c>
      <c r="C952" s="65">
        <f t="shared" si="98"/>
        <v>0.217</v>
      </c>
      <c r="D952" s="65">
        <f t="shared" si="99"/>
        <v>1.0892150804633649E-3</v>
      </c>
      <c r="E952" s="65">
        <f t="shared" si="100"/>
        <v>2.1538098581854719E-23</v>
      </c>
      <c r="F952" s="65">
        <f t="shared" si="101"/>
        <v>0</v>
      </c>
      <c r="G952" s="65">
        <f t="shared" si="102"/>
        <v>0.21808921508046336</v>
      </c>
      <c r="H952" s="65">
        <f t="shared" si="103"/>
        <v>154.84334270712898</v>
      </c>
    </row>
    <row r="953" spans="1:8" x14ac:dyDescent="0.3">
      <c r="A953" s="65">
        <f t="shared" si="104"/>
        <v>2912</v>
      </c>
      <c r="B953" s="65">
        <v>947</v>
      </c>
      <c r="C953" s="65">
        <f t="shared" si="98"/>
        <v>0.217</v>
      </c>
      <c r="D953" s="65">
        <f t="shared" si="99"/>
        <v>1.0829335807347356E-3</v>
      </c>
      <c r="E953" s="65">
        <f t="shared" si="100"/>
        <v>2.0405379000267206E-23</v>
      </c>
      <c r="F953" s="65">
        <f t="shared" si="101"/>
        <v>0</v>
      </c>
      <c r="G953" s="65">
        <f t="shared" si="102"/>
        <v>0.21808293358073474</v>
      </c>
      <c r="H953" s="65">
        <f t="shared" si="103"/>
        <v>154.83888284232168</v>
      </c>
    </row>
    <row r="954" spans="1:8" x14ac:dyDescent="0.3">
      <c r="A954" s="65">
        <f t="shared" si="104"/>
        <v>2913</v>
      </c>
      <c r="B954" s="65">
        <v>948</v>
      </c>
      <c r="C954" s="65">
        <f t="shared" si="98"/>
        <v>0.217</v>
      </c>
      <c r="D954" s="65">
        <f t="shared" si="99"/>
        <v>1.0766883063940459E-3</v>
      </c>
      <c r="E954" s="65">
        <f t="shared" si="100"/>
        <v>1.9332230770609183E-23</v>
      </c>
      <c r="F954" s="65">
        <f t="shared" si="101"/>
        <v>0</v>
      </c>
      <c r="G954" s="65">
        <f t="shared" si="102"/>
        <v>0.21807668830639404</v>
      </c>
      <c r="H954" s="65">
        <f t="shared" si="103"/>
        <v>154.83444869753976</v>
      </c>
    </row>
    <row r="955" spans="1:8" x14ac:dyDescent="0.3">
      <c r="A955" s="65">
        <f t="shared" si="104"/>
        <v>2914</v>
      </c>
      <c r="B955" s="65">
        <v>949</v>
      </c>
      <c r="C955" s="65">
        <f t="shared" si="98"/>
        <v>0.217</v>
      </c>
      <c r="D955" s="65">
        <f t="shared" si="99"/>
        <v>1.0704790485296062E-3</v>
      </c>
      <c r="E955" s="65">
        <f t="shared" si="100"/>
        <v>1.8315520949804061E-23</v>
      </c>
      <c r="F955" s="65">
        <f t="shared" si="101"/>
        <v>0</v>
      </c>
      <c r="G955" s="65">
        <f t="shared" si="102"/>
        <v>0.21807047904852961</v>
      </c>
      <c r="H955" s="65">
        <f t="shared" si="103"/>
        <v>154.83004012445602</v>
      </c>
    </row>
    <row r="956" spans="1:8" x14ac:dyDescent="0.3">
      <c r="A956" s="65">
        <f t="shared" si="104"/>
        <v>2915</v>
      </c>
      <c r="B956" s="65">
        <v>950</v>
      </c>
      <c r="C956" s="65">
        <f t="shared" si="98"/>
        <v>0.217</v>
      </c>
      <c r="D956" s="65">
        <f t="shared" si="99"/>
        <v>1.0643055994345178E-3</v>
      </c>
      <c r="E956" s="65">
        <f t="shared" si="100"/>
        <v>1.7352281360757997E-23</v>
      </c>
      <c r="F956" s="65">
        <f t="shared" si="101"/>
        <v>0</v>
      </c>
      <c r="G956" s="65">
        <f t="shared" si="102"/>
        <v>0.21806430559943452</v>
      </c>
      <c r="H956" s="65">
        <f t="shared" si="103"/>
        <v>154.82565697559852</v>
      </c>
    </row>
    <row r="957" spans="1:8" x14ac:dyDescent="0.3">
      <c r="A957" s="65">
        <f t="shared" si="104"/>
        <v>2916</v>
      </c>
      <c r="B957" s="65">
        <v>951</v>
      </c>
      <c r="C957" s="65">
        <f t="shared" si="98"/>
        <v>0.217</v>
      </c>
      <c r="D957" s="65">
        <f t="shared" si="99"/>
        <v>1.0581677525997276E-3</v>
      </c>
      <c r="E957" s="65">
        <f t="shared" si="100"/>
        <v>1.6439699927079089E-23</v>
      </c>
      <c r="F957" s="65">
        <f t="shared" si="101"/>
        <v>0</v>
      </c>
      <c r="G957" s="65">
        <f t="shared" si="102"/>
        <v>0.21805816775259973</v>
      </c>
      <c r="H957" s="65">
        <f t="shared" si="103"/>
        <v>154.8212991043458</v>
      </c>
    </row>
    <row r="958" spans="1:8" x14ac:dyDescent="0.3">
      <c r="A958" s="65">
        <f t="shared" si="104"/>
        <v>2917</v>
      </c>
      <c r="B958" s="65">
        <v>952</v>
      </c>
      <c r="C958" s="65">
        <f t="shared" si="98"/>
        <v>0.217</v>
      </c>
      <c r="D958" s="65">
        <f t="shared" si="99"/>
        <v>1.0520653027071207E-3</v>
      </c>
      <c r="E958" s="65">
        <f t="shared" si="100"/>
        <v>1.5575112463517383E-23</v>
      </c>
      <c r="F958" s="65">
        <f t="shared" si="101"/>
        <v>0</v>
      </c>
      <c r="G958" s="65">
        <f t="shared" si="102"/>
        <v>0.21805206530270713</v>
      </c>
      <c r="H958" s="65">
        <f t="shared" si="103"/>
        <v>154.81696636492205</v>
      </c>
    </row>
    <row r="959" spans="1:8" x14ac:dyDescent="0.3">
      <c r="A959" s="65">
        <f t="shared" si="104"/>
        <v>2918</v>
      </c>
      <c r="B959" s="65">
        <v>953</v>
      </c>
      <c r="C959" s="65">
        <f t="shared" si="98"/>
        <v>0.217</v>
      </c>
      <c r="D959" s="65">
        <f t="shared" si="99"/>
        <v>1.0459980456226476E-3</v>
      </c>
      <c r="E959" s="65">
        <f t="shared" si="100"/>
        <v>1.475599489815732E-23</v>
      </c>
      <c r="F959" s="65">
        <f t="shared" si="101"/>
        <v>0</v>
      </c>
      <c r="G959" s="65">
        <f t="shared" si="102"/>
        <v>0.21804599804562264</v>
      </c>
      <c r="H959" s="65">
        <f t="shared" si="103"/>
        <v>154.81265861239208</v>
      </c>
    </row>
    <row r="960" spans="1:8" x14ac:dyDescent="0.3">
      <c r="A960" s="65">
        <f t="shared" si="104"/>
        <v>2919</v>
      </c>
      <c r="B960" s="65">
        <v>954</v>
      </c>
      <c r="C960" s="65">
        <f t="shared" si="98"/>
        <v>0.217</v>
      </c>
      <c r="D960" s="65">
        <f t="shared" si="99"/>
        <v>1.0399657783895027E-3</v>
      </c>
      <c r="E960" s="65">
        <f t="shared" si="100"/>
        <v>1.3979955903655283E-23</v>
      </c>
      <c r="F960" s="65">
        <f t="shared" si="101"/>
        <v>0</v>
      </c>
      <c r="G960" s="65">
        <f t="shared" si="102"/>
        <v>0.21803996577838949</v>
      </c>
      <c r="H960" s="65">
        <f t="shared" si="103"/>
        <v>154.80837570265655</v>
      </c>
    </row>
    <row r="961" spans="1:8" x14ac:dyDescent="0.3">
      <c r="A961" s="65">
        <f t="shared" si="104"/>
        <v>2920</v>
      </c>
      <c r="B961" s="65">
        <v>955</v>
      </c>
      <c r="C961" s="65">
        <f t="shared" si="98"/>
        <v>0.217</v>
      </c>
      <c r="D961" s="65">
        <f t="shared" si="99"/>
        <v>1.0339682992213301E-3</v>
      </c>
      <c r="E961" s="65">
        <f t="shared" si="100"/>
        <v>1.3244729916012009E-23</v>
      </c>
      <c r="F961" s="65">
        <f t="shared" si="101"/>
        <v>0</v>
      </c>
      <c r="G961" s="65">
        <f t="shared" si="102"/>
        <v>0.21803396829922134</v>
      </c>
      <c r="H961" s="65">
        <f t="shared" si="103"/>
        <v>154.80411749244715</v>
      </c>
    </row>
    <row r="962" spans="1:8" x14ac:dyDescent="0.3">
      <c r="A962" s="65">
        <f t="shared" si="104"/>
        <v>2921</v>
      </c>
      <c r="B962" s="65">
        <v>956</v>
      </c>
      <c r="C962" s="65">
        <f t="shared" si="98"/>
        <v>0.217</v>
      </c>
      <c r="D962" s="65">
        <f t="shared" si="99"/>
        <v>1.0280054074954764E-3</v>
      </c>
      <c r="E962" s="65">
        <f t="shared" si="100"/>
        <v>1.254817052049768E-23</v>
      </c>
      <c r="F962" s="65">
        <f t="shared" si="101"/>
        <v>0</v>
      </c>
      <c r="G962" s="65">
        <f t="shared" si="102"/>
        <v>0.21802800540749548</v>
      </c>
      <c r="H962" s="65">
        <f t="shared" si="103"/>
        <v>154.79988383932178</v>
      </c>
    </row>
    <row r="963" spans="1:8" x14ac:dyDescent="0.3">
      <c r="A963" s="65">
        <f t="shared" si="104"/>
        <v>2922</v>
      </c>
      <c r="B963" s="65">
        <v>957</v>
      </c>
      <c r="C963" s="65">
        <f t="shared" si="98"/>
        <v>0.217</v>
      </c>
      <c r="D963" s="65">
        <f t="shared" si="99"/>
        <v>1.0220769037462753E-3</v>
      </c>
      <c r="E963" s="65">
        <f t="shared" si="100"/>
        <v>1.1888244185419834E-23</v>
      </c>
      <c r="F963" s="65">
        <f t="shared" si="101"/>
        <v>0</v>
      </c>
      <c r="G963" s="65">
        <f t="shared" si="102"/>
        <v>0.21802207690374628</v>
      </c>
      <c r="H963" s="65">
        <f t="shared" si="103"/>
        <v>154.79567460165987</v>
      </c>
    </row>
    <row r="964" spans="1:8" x14ac:dyDescent="0.3">
      <c r="A964" s="65">
        <f t="shared" si="104"/>
        <v>2923</v>
      </c>
      <c r="B964" s="65">
        <v>958</v>
      </c>
      <c r="C964" s="65">
        <f t="shared" si="98"/>
        <v>0.217</v>
      </c>
      <c r="D964" s="65">
        <f t="shared" si="99"/>
        <v>1.0161825896583814E-3</v>
      </c>
      <c r="E964" s="65">
        <f t="shared" si="100"/>
        <v>1.126302432544279E-23</v>
      </c>
      <c r="F964" s="65">
        <f t="shared" si="101"/>
        <v>0</v>
      </c>
      <c r="G964" s="65">
        <f t="shared" si="102"/>
        <v>0.21801618258965838</v>
      </c>
      <c r="H964" s="65">
        <f t="shared" si="103"/>
        <v>154.79148963865745</v>
      </c>
    </row>
    <row r="965" spans="1:8" x14ac:dyDescent="0.3">
      <c r="A965" s="65">
        <f t="shared" si="104"/>
        <v>2924</v>
      </c>
      <c r="B965" s="65">
        <v>959</v>
      </c>
      <c r="C965" s="65">
        <f t="shared" si="98"/>
        <v>0.217</v>
      </c>
      <c r="D965" s="65">
        <f t="shared" si="99"/>
        <v>1.0103222680601326E-3</v>
      </c>
      <c r="E965" s="65">
        <f t="shared" si="100"/>
        <v>1.0670685677124332E-23</v>
      </c>
      <c r="F965" s="65">
        <f t="shared" si="101"/>
        <v>0</v>
      </c>
      <c r="G965" s="65">
        <f t="shared" si="102"/>
        <v>0.21801032226806014</v>
      </c>
      <c r="H965" s="65">
        <f t="shared" si="103"/>
        <v>154.78732881032269</v>
      </c>
    </row>
    <row r="966" spans="1:8" x14ac:dyDescent="0.3">
      <c r="A966" s="65">
        <f t="shared" si="104"/>
        <v>2925</v>
      </c>
      <c r="B966" s="65">
        <v>960</v>
      </c>
      <c r="C966" s="65">
        <f t="shared" si="98"/>
        <v>0.217</v>
      </c>
      <c r="D966" s="65">
        <f t="shared" si="99"/>
        <v>1.0044957429169552E-3</v>
      </c>
      <c r="E966" s="65">
        <f t="shared" si="100"/>
        <v>1.0109498970251859E-23</v>
      </c>
      <c r="F966" s="65">
        <f t="shared" si="101"/>
        <v>0</v>
      </c>
      <c r="G966" s="65">
        <f t="shared" si="102"/>
        <v>0.21800449574291694</v>
      </c>
      <c r="H966" s="65">
        <f t="shared" si="103"/>
        <v>154.78319197747103</v>
      </c>
    </row>
    <row r="967" spans="1:8" x14ac:dyDescent="0.3">
      <c r="A967" s="65">
        <f t="shared" si="104"/>
        <v>2926</v>
      </c>
      <c r="B967" s="65">
        <v>961</v>
      </c>
      <c r="C967" s="65">
        <f t="shared" ref="C967:C1005" si="105">$C$3</f>
        <v>0.217</v>
      </c>
      <c r="D967" s="65">
        <f t="shared" ref="D967:D1005" si="106">$D$3*EXP(-B967/$D$2)</f>
        <v>9.9870281932480372E-4</v>
      </c>
      <c r="E967" s="65">
        <f t="shared" ref="E967:E1005" si="107">$E$3*EXP(-$B967/$E$2)</f>
        <v>9.5778258794205979E-24</v>
      </c>
      <c r="F967" s="65">
        <f t="shared" ref="F967:F1005" si="108">$F$3*EXP(-$B967/$F$2)</f>
        <v>0</v>
      </c>
      <c r="G967" s="65">
        <f t="shared" ref="G967:G1005" si="109">SUM(C967:F967)</f>
        <v>0.21799870281932479</v>
      </c>
      <c r="H967" s="65">
        <f t="shared" ref="H967:H1005" si="110">G967*$H$4</f>
        <v>154.77907900172059</v>
      </c>
    </row>
    <row r="968" spans="1:8" x14ac:dyDescent="0.3">
      <c r="A968" s="65">
        <f t="shared" ref="A968:A1005" si="111">A967+1</f>
        <v>2927</v>
      </c>
      <c r="B968" s="65">
        <v>962</v>
      </c>
      <c r="C968" s="65">
        <f t="shared" si="105"/>
        <v>0.217</v>
      </c>
      <c r="D968" s="65">
        <f t="shared" si="106"/>
        <v>9.9294330350364716E-4</v>
      </c>
      <c r="E968" s="65">
        <f t="shared" si="107"/>
        <v>9.0741142411149148E-24</v>
      </c>
      <c r="F968" s="65">
        <f t="shared" si="108"/>
        <v>0</v>
      </c>
      <c r="G968" s="65">
        <f t="shared" si="109"/>
        <v>0.21799294330350363</v>
      </c>
      <c r="H968" s="65">
        <f t="shared" si="110"/>
        <v>154.77498974548757</v>
      </c>
    </row>
    <row r="969" spans="1:8" x14ac:dyDescent="0.3">
      <c r="A969" s="65">
        <f t="shared" si="111"/>
        <v>2928</v>
      </c>
      <c r="B969" s="65">
        <v>963</v>
      </c>
      <c r="C969" s="65">
        <f t="shared" si="105"/>
        <v>0.217</v>
      </c>
      <c r="D969" s="65">
        <f t="shared" si="106"/>
        <v>9.8721700279098172E-4</v>
      </c>
      <c r="E969" s="65">
        <f t="shared" si="107"/>
        <v>8.5968935223308709E-24</v>
      </c>
      <c r="F969" s="65">
        <f t="shared" si="108"/>
        <v>0</v>
      </c>
      <c r="G969" s="65">
        <f t="shared" si="109"/>
        <v>0.21798721700279097</v>
      </c>
      <c r="H969" s="65">
        <f t="shared" si="110"/>
        <v>154.7709240719816</v>
      </c>
    </row>
    <row r="970" spans="1:8" x14ac:dyDescent="0.3">
      <c r="A970" s="65">
        <f t="shared" si="111"/>
        <v>2929</v>
      </c>
      <c r="B970" s="65">
        <v>964</v>
      </c>
      <c r="C970" s="65">
        <f t="shared" si="105"/>
        <v>0.217</v>
      </c>
      <c r="D970" s="65">
        <f t="shared" si="106"/>
        <v>9.8152372563538835E-4</v>
      </c>
      <c r="E970" s="65">
        <f t="shared" si="107"/>
        <v>8.1447705275103825E-24</v>
      </c>
      <c r="F970" s="65">
        <f t="shared" si="108"/>
        <v>0</v>
      </c>
      <c r="G970" s="65">
        <f t="shared" si="109"/>
        <v>0.2179815237256354</v>
      </c>
      <c r="H970" s="65">
        <f t="shared" si="110"/>
        <v>154.76688184520114</v>
      </c>
    </row>
    <row r="971" spans="1:8" x14ac:dyDescent="0.3">
      <c r="A971" s="65">
        <f t="shared" si="111"/>
        <v>2930</v>
      </c>
      <c r="B971" s="65">
        <v>965</v>
      </c>
      <c r="C971" s="65">
        <f t="shared" si="105"/>
        <v>0.217</v>
      </c>
      <c r="D971" s="65">
        <f t="shared" si="106"/>
        <v>9.758632815901222E-4</v>
      </c>
      <c r="E971" s="65">
        <f t="shared" si="107"/>
        <v>7.7164253312532954E-24</v>
      </c>
      <c r="F971" s="65">
        <f t="shared" si="108"/>
        <v>0</v>
      </c>
      <c r="G971" s="65">
        <f t="shared" si="109"/>
        <v>0.21797586328159013</v>
      </c>
      <c r="H971" s="65">
        <f t="shared" si="110"/>
        <v>154.76286292992899</v>
      </c>
    </row>
    <row r="972" spans="1:8" x14ac:dyDescent="0.3">
      <c r="A972" s="65">
        <f t="shared" si="111"/>
        <v>2931</v>
      </c>
      <c r="B972" s="65">
        <v>966</v>
      </c>
      <c r="C972" s="65">
        <f t="shared" si="105"/>
        <v>0.217</v>
      </c>
      <c r="D972" s="65">
        <f t="shared" si="106"/>
        <v>9.7023548130674669E-4</v>
      </c>
      <c r="E972" s="65">
        <f t="shared" si="107"/>
        <v>7.3106074249348508E-24</v>
      </c>
      <c r="F972" s="65">
        <f t="shared" si="108"/>
        <v>0</v>
      </c>
      <c r="G972" s="65">
        <f t="shared" si="109"/>
        <v>0.21797023548130676</v>
      </c>
      <c r="H972" s="65">
        <f t="shared" si="110"/>
        <v>154.7588671917278</v>
      </c>
    </row>
    <row r="973" spans="1:8" x14ac:dyDescent="0.3">
      <c r="A973" s="65">
        <f t="shared" si="111"/>
        <v>2932</v>
      </c>
      <c r="B973" s="65">
        <v>967</v>
      </c>
      <c r="C973" s="65">
        <f t="shared" si="105"/>
        <v>0.217</v>
      </c>
      <c r="D973" s="65">
        <f t="shared" si="106"/>
        <v>9.6464013652879587E-4</v>
      </c>
      <c r="E973" s="65">
        <f t="shared" si="107"/>
        <v>6.926132065977251E-24</v>
      </c>
      <c r="F973" s="65">
        <f t="shared" si="108"/>
        <v>0</v>
      </c>
      <c r="G973" s="65">
        <f t="shared" si="109"/>
        <v>0.2179646401365288</v>
      </c>
      <c r="H973" s="65">
        <f t="shared" si="110"/>
        <v>154.75489449693546</v>
      </c>
    </row>
    <row r="974" spans="1:8" x14ac:dyDescent="0.3">
      <c r="A974" s="65">
        <f t="shared" si="111"/>
        <v>2933</v>
      </c>
      <c r="B974" s="65">
        <v>968</v>
      </c>
      <c r="C974" s="65">
        <f t="shared" si="105"/>
        <v>0.217</v>
      </c>
      <c r="D974" s="65">
        <f t="shared" si="106"/>
        <v>9.5907706008547958E-4</v>
      </c>
      <c r="E974" s="65">
        <f t="shared" si="107"/>
        <v>6.5618768191188241E-24</v>
      </c>
      <c r="F974" s="65">
        <f t="shared" si="108"/>
        <v>0</v>
      </c>
      <c r="G974" s="65">
        <f t="shared" si="109"/>
        <v>0.21795907706008547</v>
      </c>
      <c r="H974" s="65">
        <f t="shared" si="110"/>
        <v>154.75094471266067</v>
      </c>
    </row>
    <row r="975" spans="1:8" x14ac:dyDescent="0.3">
      <c r="A975" s="65">
        <f t="shared" si="111"/>
        <v>2934</v>
      </c>
      <c r="B975" s="65">
        <v>969</v>
      </c>
      <c r="C975" s="65">
        <f t="shared" si="105"/>
        <v>0.217</v>
      </c>
      <c r="D975" s="65">
        <f t="shared" si="106"/>
        <v>9.5354606588541799E-4</v>
      </c>
      <c r="E975" s="65">
        <f t="shared" si="107"/>
        <v>6.2167782795827944E-24</v>
      </c>
      <c r="F975" s="65">
        <f t="shared" si="108"/>
        <v>0</v>
      </c>
      <c r="G975" s="65">
        <f t="shared" si="109"/>
        <v>0.21795354606588541</v>
      </c>
      <c r="H975" s="65">
        <f t="shared" si="110"/>
        <v>154.74701770677865</v>
      </c>
    </row>
    <row r="976" spans="1:8" x14ac:dyDescent="0.3">
      <c r="A976" s="65">
        <f t="shared" si="111"/>
        <v>2935</v>
      </c>
      <c r="B976" s="65">
        <v>970</v>
      </c>
      <c r="C976" s="65">
        <f t="shared" si="105"/>
        <v>0.217</v>
      </c>
      <c r="D976" s="65">
        <f t="shared" si="106"/>
        <v>9.480469689104223E-4</v>
      </c>
      <c r="E976" s="65">
        <f t="shared" si="107"/>
        <v>5.8898289685788999E-24</v>
      </c>
      <c r="F976" s="65">
        <f t="shared" si="108"/>
        <v>0</v>
      </c>
      <c r="G976" s="65">
        <f t="shared" si="109"/>
        <v>0.21794804696891043</v>
      </c>
      <c r="H976" s="65">
        <f t="shared" si="110"/>
        <v>154.7431133479264</v>
      </c>
    </row>
    <row r="977" spans="1:8" x14ac:dyDescent="0.3">
      <c r="A977" s="65">
        <f t="shared" si="111"/>
        <v>2936</v>
      </c>
      <c r="B977" s="65">
        <v>971</v>
      </c>
      <c r="C977" s="65">
        <f t="shared" si="105"/>
        <v>0.217</v>
      </c>
      <c r="D977" s="65">
        <f t="shared" si="106"/>
        <v>9.4257958520930216E-4</v>
      </c>
      <c r="E977" s="65">
        <f t="shared" si="107"/>
        <v>5.5800743920754679E-24</v>
      </c>
      <c r="F977" s="65">
        <f t="shared" si="108"/>
        <v>0</v>
      </c>
      <c r="G977" s="65">
        <f t="shared" si="109"/>
        <v>0.2179425795852093</v>
      </c>
      <c r="H977" s="65">
        <f t="shared" si="110"/>
        <v>154.73923150549859</v>
      </c>
    </row>
    <row r="978" spans="1:8" x14ac:dyDescent="0.3">
      <c r="A978" s="65">
        <f t="shared" si="111"/>
        <v>2937</v>
      </c>
      <c r="B978" s="65">
        <v>972</v>
      </c>
      <c r="C978" s="65">
        <f t="shared" si="105"/>
        <v>0.217</v>
      </c>
      <c r="D978" s="65">
        <f t="shared" si="106"/>
        <v>9.3714373189171399E-4</v>
      </c>
      <c r="E978" s="65">
        <f t="shared" si="107"/>
        <v>5.2866102542548753E-24</v>
      </c>
      <c r="F978" s="65">
        <f t="shared" si="108"/>
        <v>0</v>
      </c>
      <c r="G978" s="65">
        <f t="shared" si="109"/>
        <v>0.21793714373189171</v>
      </c>
      <c r="H978" s="65">
        <f t="shared" si="110"/>
        <v>154.7353720496431</v>
      </c>
    </row>
    <row r="979" spans="1:8" x14ac:dyDescent="0.3">
      <c r="A979" s="65">
        <f t="shared" si="111"/>
        <v>2938</v>
      </c>
      <c r="B979" s="65">
        <v>973</v>
      </c>
      <c r="C979" s="65">
        <f t="shared" si="105"/>
        <v>0.217</v>
      </c>
      <c r="D979" s="65">
        <f t="shared" si="106"/>
        <v>9.3173922712203971E-4</v>
      </c>
      <c r="E979" s="65">
        <f t="shared" si="107"/>
        <v>5.0085798175169932E-24</v>
      </c>
      <c r="F979" s="65">
        <f t="shared" si="108"/>
        <v>0</v>
      </c>
      <c r="G979" s="65">
        <f t="shared" si="109"/>
        <v>0.21793173922712203</v>
      </c>
      <c r="H979" s="65">
        <f t="shared" si="110"/>
        <v>154.73153485125664</v>
      </c>
    </row>
    <row r="980" spans="1:8" x14ac:dyDescent="0.3">
      <c r="A980" s="65">
        <f t="shared" si="111"/>
        <v>2939</v>
      </c>
      <c r="B980" s="65">
        <v>974</v>
      </c>
      <c r="C980" s="65">
        <f t="shared" si="105"/>
        <v>0.217</v>
      </c>
      <c r="D980" s="65">
        <f t="shared" si="106"/>
        <v>9.2636589011330908E-4</v>
      </c>
      <c r="E980" s="65">
        <f t="shared" si="107"/>
        <v>4.7451714013244361E-24</v>
      </c>
      <c r="F980" s="65">
        <f t="shared" si="108"/>
        <v>0</v>
      </c>
      <c r="G980" s="65">
        <f t="shared" si="109"/>
        <v>0.2179263658901133</v>
      </c>
      <c r="H980" s="65">
        <f t="shared" si="110"/>
        <v>154.72771978198045</v>
      </c>
    </row>
    <row r="981" spans="1:8" x14ac:dyDescent="0.3">
      <c r="A981" s="65">
        <f t="shared" si="111"/>
        <v>2940</v>
      </c>
      <c r="B981" s="65">
        <v>975</v>
      </c>
      <c r="C981" s="65">
        <f t="shared" si="105"/>
        <v>0.217</v>
      </c>
      <c r="D981" s="65">
        <f t="shared" si="106"/>
        <v>9.2102354112114895E-4</v>
      </c>
      <c r="E981" s="65">
        <f t="shared" si="107"/>
        <v>4.4956160125865692E-24</v>
      </c>
      <c r="F981" s="65">
        <f t="shared" si="108"/>
        <v>0</v>
      </c>
      <c r="G981" s="65">
        <f t="shared" si="109"/>
        <v>0.21792102354112114</v>
      </c>
      <c r="H981" s="65">
        <f t="shared" si="110"/>
        <v>154.72392671419601</v>
      </c>
    </row>
    <row r="982" spans="1:8" x14ac:dyDescent="0.3">
      <c r="A982" s="65">
        <f t="shared" si="111"/>
        <v>2941</v>
      </c>
      <c r="B982" s="65">
        <v>976</v>
      </c>
      <c r="C982" s="65">
        <f t="shared" si="105"/>
        <v>0.217</v>
      </c>
      <c r="D982" s="65">
        <f t="shared" si="106"/>
        <v>9.1571200143777118E-4</v>
      </c>
      <c r="E982" s="65">
        <f t="shared" si="107"/>
        <v>4.2591851006654048E-24</v>
      </c>
      <c r="F982" s="65">
        <f t="shared" si="108"/>
        <v>0</v>
      </c>
      <c r="G982" s="65">
        <f t="shared" si="109"/>
        <v>0.21791571200143778</v>
      </c>
      <c r="H982" s="65">
        <f t="shared" si="110"/>
        <v>154.72015552102081</v>
      </c>
    </row>
    <row r="983" spans="1:8" x14ac:dyDescent="0.3">
      <c r="A983" s="65">
        <f t="shared" si="111"/>
        <v>2942</v>
      </c>
      <c r="B983" s="65">
        <v>977</v>
      </c>
      <c r="C983" s="65">
        <f t="shared" si="105"/>
        <v>0.217</v>
      </c>
      <c r="D983" s="65">
        <f t="shared" si="106"/>
        <v>9.1043109338599594E-4</v>
      </c>
      <c r="E983" s="65">
        <f t="shared" si="107"/>
        <v>4.0351884304489371E-24</v>
      </c>
      <c r="F983" s="65">
        <f t="shared" si="108"/>
        <v>0</v>
      </c>
      <c r="G983" s="65">
        <f t="shared" si="109"/>
        <v>0.21791043109338598</v>
      </c>
      <c r="H983" s="65">
        <f t="shared" si="110"/>
        <v>154.71640607630405</v>
      </c>
    </row>
    <row r="984" spans="1:8" x14ac:dyDescent="0.3">
      <c r="A984" s="65">
        <f t="shared" si="111"/>
        <v>2943</v>
      </c>
      <c r="B984" s="65">
        <v>978</v>
      </c>
      <c r="C984" s="65">
        <f t="shared" si="105"/>
        <v>0.217</v>
      </c>
      <c r="D984" s="65">
        <f t="shared" si="106"/>
        <v>9.0518064031330444E-4</v>
      </c>
      <c r="E984" s="65">
        <f t="shared" si="107"/>
        <v>3.8229720672823375E-24</v>
      </c>
      <c r="F984" s="65">
        <f t="shared" si="108"/>
        <v>0</v>
      </c>
      <c r="G984" s="65">
        <f t="shared" si="109"/>
        <v>0.21790518064031331</v>
      </c>
      <c r="H984" s="65">
        <f t="shared" si="110"/>
        <v>154.71267825462246</v>
      </c>
    </row>
    <row r="985" spans="1:8" x14ac:dyDescent="0.3">
      <c r="A985" s="65">
        <f t="shared" si="111"/>
        <v>2944</v>
      </c>
      <c r="B985" s="65">
        <v>979</v>
      </c>
      <c r="C985" s="65">
        <f t="shared" si="105"/>
        <v>0.217</v>
      </c>
      <c r="D985" s="65">
        <f t="shared" si="106"/>
        <v>8.9996046658593503E-4</v>
      </c>
      <c r="E985" s="65">
        <f t="shared" si="107"/>
        <v>3.6219164678748033E-24</v>
      </c>
      <c r="F985" s="65">
        <f t="shared" si="108"/>
        <v>0</v>
      </c>
      <c r="G985" s="65">
        <f t="shared" si="109"/>
        <v>0.21789996046658594</v>
      </c>
      <c r="H985" s="65">
        <f t="shared" si="110"/>
        <v>154.70897193127601</v>
      </c>
    </row>
    <row r="986" spans="1:8" x14ac:dyDescent="0.3">
      <c r="A986" s="65">
        <f t="shared" si="111"/>
        <v>2945</v>
      </c>
      <c r="B986" s="65">
        <v>980</v>
      </c>
      <c r="C986" s="65">
        <f t="shared" si="105"/>
        <v>0.217</v>
      </c>
      <c r="D986" s="65">
        <f t="shared" si="106"/>
        <v>8.9477039758300442E-4</v>
      </c>
      <c r="E986" s="65">
        <f t="shared" si="107"/>
        <v>3.4314346716083293E-24</v>
      </c>
      <c r="F986" s="65">
        <f t="shared" si="108"/>
        <v>0</v>
      </c>
      <c r="G986" s="65">
        <f t="shared" si="109"/>
        <v>0.21789477039758301</v>
      </c>
      <c r="H986" s="65">
        <f t="shared" si="110"/>
        <v>154.70528698228392</v>
      </c>
    </row>
    <row r="987" spans="1:8" x14ac:dyDescent="0.3">
      <c r="A987" s="65">
        <f t="shared" si="111"/>
        <v>2946</v>
      </c>
      <c r="B987" s="65">
        <v>981</v>
      </c>
      <c r="C987" s="65">
        <f t="shared" si="105"/>
        <v>0.217</v>
      </c>
      <c r="D987" s="65">
        <f t="shared" si="106"/>
        <v>8.8961025969066805E-4</v>
      </c>
      <c r="E987" s="65">
        <f t="shared" si="107"/>
        <v>3.2509705869679081E-24</v>
      </c>
      <c r="F987" s="65">
        <f t="shared" si="108"/>
        <v>0</v>
      </c>
      <c r="G987" s="65">
        <f t="shared" si="109"/>
        <v>0.21788961025969067</v>
      </c>
      <c r="H987" s="65">
        <f t="shared" si="110"/>
        <v>154.70162328438039</v>
      </c>
    </row>
    <row r="988" spans="1:8" x14ac:dyDescent="0.3">
      <c r="A988" s="65">
        <f t="shared" si="111"/>
        <v>2947</v>
      </c>
      <c r="B988" s="65">
        <v>982</v>
      </c>
      <c r="C988" s="65">
        <f t="shared" si="105"/>
        <v>0.217</v>
      </c>
      <c r="D988" s="65">
        <f t="shared" si="106"/>
        <v>8.8447988029630956E-4</v>
      </c>
      <c r="E988" s="65">
        <f t="shared" si="107"/>
        <v>3.0799973680911978E-24</v>
      </c>
      <c r="F988" s="65">
        <f t="shared" si="108"/>
        <v>0</v>
      </c>
      <c r="G988" s="65">
        <f t="shared" si="109"/>
        <v>0.2178844798802963</v>
      </c>
      <c r="H988" s="65">
        <f t="shared" si="110"/>
        <v>154.69798071501037</v>
      </c>
    </row>
    <row r="989" spans="1:8" x14ac:dyDescent="0.3">
      <c r="A989" s="65">
        <f t="shared" si="111"/>
        <v>2948</v>
      </c>
      <c r="B989" s="65">
        <v>983</v>
      </c>
      <c r="C989" s="65">
        <f t="shared" si="105"/>
        <v>0.217</v>
      </c>
      <c r="D989" s="65">
        <f t="shared" si="106"/>
        <v>8.7937908778277151E-4</v>
      </c>
      <c r="E989" s="65">
        <f t="shared" si="107"/>
        <v>2.9180158766974262E-24</v>
      </c>
      <c r="F989" s="65">
        <f t="shared" si="108"/>
        <v>0</v>
      </c>
      <c r="G989" s="65">
        <f t="shared" si="109"/>
        <v>0.21787937908778277</v>
      </c>
      <c r="H989" s="65">
        <f t="shared" si="110"/>
        <v>154.69435915232577</v>
      </c>
    </row>
    <row r="990" spans="1:8" x14ac:dyDescent="0.3">
      <c r="A990" s="65">
        <f t="shared" si="111"/>
        <v>2949</v>
      </c>
      <c r="B990" s="65">
        <v>984</v>
      </c>
      <c r="C990" s="65">
        <f t="shared" si="105"/>
        <v>0.217</v>
      </c>
      <c r="D990" s="65">
        <f t="shared" si="106"/>
        <v>8.7430771152261107E-4</v>
      </c>
      <c r="E990" s="65">
        <f t="shared" si="107"/>
        <v>2.7645532249058943E-24</v>
      </c>
      <c r="F990" s="65">
        <f t="shared" si="108"/>
        <v>0</v>
      </c>
      <c r="G990" s="65">
        <f t="shared" si="109"/>
        <v>0.21787430771152261</v>
      </c>
      <c r="H990" s="65">
        <f t="shared" si="110"/>
        <v>154.69075847518104</v>
      </c>
    </row>
    <row r="991" spans="1:8" x14ac:dyDescent="0.3">
      <c r="A991" s="65">
        <f t="shared" si="111"/>
        <v>2950</v>
      </c>
      <c r="B991" s="65">
        <v>985</v>
      </c>
      <c r="C991" s="65">
        <f t="shared" si="105"/>
        <v>0.217</v>
      </c>
      <c r="D991" s="65">
        <f t="shared" si="106"/>
        <v>8.6926558187239405E-4</v>
      </c>
      <c r="E991" s="65">
        <f t="shared" si="107"/>
        <v>2.6191613946897399E-24</v>
      </c>
      <c r="F991" s="65">
        <f t="shared" si="108"/>
        <v>0</v>
      </c>
      <c r="G991" s="65">
        <f t="shared" si="109"/>
        <v>0.21786926558187239</v>
      </c>
      <c r="H991" s="65">
        <f t="shared" si="110"/>
        <v>154.68717856312941</v>
      </c>
    </row>
    <row r="992" spans="1:8" x14ac:dyDescent="0.3">
      <c r="A992" s="65">
        <f t="shared" si="111"/>
        <v>2951</v>
      </c>
      <c r="B992" s="65">
        <v>986</v>
      </c>
      <c r="C992" s="65">
        <f t="shared" si="105"/>
        <v>0.217</v>
      </c>
      <c r="D992" s="65">
        <f t="shared" si="106"/>
        <v>8.6425253016701709E-4</v>
      </c>
      <c r="E992" s="65">
        <f t="shared" si="107"/>
        <v>2.4814159299344357E-24</v>
      </c>
      <c r="F992" s="65">
        <f t="shared" si="108"/>
        <v>0</v>
      </c>
      <c r="G992" s="65">
        <f t="shared" si="109"/>
        <v>0.217864252530167</v>
      </c>
      <c r="H992" s="65">
        <f t="shared" si="110"/>
        <v>154.68361929641858</v>
      </c>
    </row>
    <row r="993" spans="1:8" x14ac:dyDescent="0.3">
      <c r="A993" s="65">
        <f t="shared" si="111"/>
        <v>2952</v>
      </c>
      <c r="B993" s="65">
        <v>987</v>
      </c>
      <c r="C993" s="65">
        <f t="shared" si="105"/>
        <v>0.217</v>
      </c>
      <c r="D993" s="65">
        <f t="shared" si="106"/>
        <v>8.5926838871407043E-4</v>
      </c>
      <c r="E993" s="65">
        <f t="shared" si="107"/>
        <v>2.3509146972829951E-24</v>
      </c>
      <c r="F993" s="65">
        <f t="shared" si="108"/>
        <v>0</v>
      </c>
      <c r="G993" s="65">
        <f t="shared" si="109"/>
        <v>0.21785926838871406</v>
      </c>
      <c r="H993" s="65">
        <f t="shared" si="110"/>
        <v>154.68008055598699</v>
      </c>
    </row>
    <row r="994" spans="1:8" x14ac:dyDescent="0.3">
      <c r="A994" s="65">
        <f t="shared" si="111"/>
        <v>2953</v>
      </c>
      <c r="B994" s="65">
        <v>988</v>
      </c>
      <c r="C994" s="65">
        <f t="shared" si="105"/>
        <v>0.217</v>
      </c>
      <c r="D994" s="65">
        <f t="shared" si="106"/>
        <v>8.5431299078822477E-4</v>
      </c>
      <c r="E994" s="65">
        <f t="shared" si="107"/>
        <v>2.227276712150093E-24</v>
      </c>
      <c r="F994" s="65">
        <f t="shared" si="108"/>
        <v>0</v>
      </c>
      <c r="G994" s="65">
        <f t="shared" si="109"/>
        <v>0.21785431299078822</v>
      </c>
      <c r="H994" s="65">
        <f t="shared" si="110"/>
        <v>154.67656222345963</v>
      </c>
    </row>
    <row r="995" spans="1:8" x14ac:dyDescent="0.3">
      <c r="A995" s="65">
        <f t="shared" si="111"/>
        <v>2954</v>
      </c>
      <c r="B995" s="65">
        <v>989</v>
      </c>
      <c r="C995" s="65">
        <f t="shared" si="105"/>
        <v>0.217</v>
      </c>
      <c r="D995" s="65">
        <f t="shared" si="106"/>
        <v>8.4938617062565601E-4</v>
      </c>
      <c r="E995" s="65">
        <f t="shared" si="107"/>
        <v>2.110141026477633E-24</v>
      </c>
      <c r="F995" s="65">
        <f t="shared" si="108"/>
        <v>0</v>
      </c>
      <c r="G995" s="65">
        <f t="shared" si="109"/>
        <v>0.21784938617062566</v>
      </c>
      <c r="H995" s="65">
        <f t="shared" si="110"/>
        <v>154.67306418114421</v>
      </c>
    </row>
    <row r="996" spans="1:8" x14ac:dyDescent="0.3">
      <c r="A996" s="65">
        <f t="shared" si="111"/>
        <v>2955</v>
      </c>
      <c r="B996" s="65">
        <v>990</v>
      </c>
      <c r="C996" s="65">
        <f t="shared" si="105"/>
        <v>0.217</v>
      </c>
      <c r="D996" s="65">
        <f t="shared" si="106"/>
        <v>8.4448776341849757E-4</v>
      </c>
      <c r="E996" s="65">
        <f t="shared" si="107"/>
        <v>1.9991656749850889E-24</v>
      </c>
      <c r="F996" s="65">
        <f t="shared" si="108"/>
        <v>0</v>
      </c>
      <c r="G996" s="65">
        <f t="shared" si="109"/>
        <v>0.2178444877634185</v>
      </c>
      <c r="H996" s="65">
        <f t="shared" si="110"/>
        <v>154.66958631202712</v>
      </c>
    </row>
    <row r="997" spans="1:8" x14ac:dyDescent="0.3">
      <c r="A997" s="65">
        <f t="shared" si="111"/>
        <v>2956</v>
      </c>
      <c r="B997" s="65">
        <v>991</v>
      </c>
      <c r="C997" s="65">
        <f t="shared" si="105"/>
        <v>0.217</v>
      </c>
      <c r="D997" s="65">
        <f t="shared" si="106"/>
        <v>8.3961760530933116E-4</v>
      </c>
      <c r="E997" s="65">
        <f t="shared" si="107"/>
        <v>1.8940266768378239E-24</v>
      </c>
      <c r="F997" s="65">
        <f t="shared" si="108"/>
        <v>0</v>
      </c>
      <c r="G997" s="65">
        <f t="shared" si="109"/>
        <v>0.21783961760530932</v>
      </c>
      <c r="H997" s="65">
        <f t="shared" si="110"/>
        <v>154.66612849976963</v>
      </c>
    </row>
    <row r="998" spans="1:8" x14ac:dyDescent="0.3">
      <c r="A998" s="65">
        <f t="shared" si="111"/>
        <v>2957</v>
      </c>
      <c r="B998" s="65">
        <v>992</v>
      </c>
      <c r="C998" s="65">
        <f t="shared" si="105"/>
        <v>0.217</v>
      </c>
      <c r="D998" s="65">
        <f t="shared" si="106"/>
        <v>8.3477553338570328E-4</v>
      </c>
      <c r="E998" s="65">
        <f t="shared" si="107"/>
        <v>1.7944170898192629E-24</v>
      </c>
      <c r="F998" s="65">
        <f t="shared" si="108"/>
        <v>0</v>
      </c>
      <c r="G998" s="65">
        <f t="shared" si="109"/>
        <v>0.2178347755333857</v>
      </c>
      <c r="H998" s="65">
        <f t="shared" si="110"/>
        <v>154.66269062870384</v>
      </c>
    </row>
    <row r="999" spans="1:8" x14ac:dyDescent="0.3">
      <c r="A999" s="65">
        <f t="shared" si="111"/>
        <v>2958</v>
      </c>
      <c r="B999" s="65">
        <v>993</v>
      </c>
      <c r="C999" s="65">
        <f t="shared" si="105"/>
        <v>0.217</v>
      </c>
      <c r="D999" s="65">
        <f t="shared" si="106"/>
        <v>8.2996138567467627E-4</v>
      </c>
      <c r="E999" s="65">
        <f t="shared" si="107"/>
        <v>1.7000461142454977E-24</v>
      </c>
      <c r="F999" s="65">
        <f t="shared" si="108"/>
        <v>0</v>
      </c>
      <c r="G999" s="65">
        <f t="shared" si="109"/>
        <v>0.21782996138567468</v>
      </c>
      <c r="H999" s="65">
        <f t="shared" si="110"/>
        <v>154.65927258382902</v>
      </c>
    </row>
    <row r="1000" spans="1:8" x14ac:dyDescent="0.3">
      <c r="A1000" s="65">
        <f t="shared" si="111"/>
        <v>2959</v>
      </c>
      <c r="B1000" s="65">
        <v>994</v>
      </c>
      <c r="C1000" s="65">
        <f t="shared" si="105"/>
        <v>0.217</v>
      </c>
      <c r="D1000" s="65">
        <f t="shared" si="106"/>
        <v>8.2517500113740824E-4</v>
      </c>
      <c r="E1000" s="65">
        <f t="shared" si="107"/>
        <v>1.6106382440062012E-24</v>
      </c>
      <c r="F1000" s="65">
        <f t="shared" si="108"/>
        <v>0</v>
      </c>
      <c r="G1000" s="65">
        <f t="shared" si="109"/>
        <v>0.21782517500113741</v>
      </c>
      <c r="H1000" s="65">
        <f t="shared" si="110"/>
        <v>154.65587425080756</v>
      </c>
    </row>
    <row r="1001" spans="1:8" x14ac:dyDescent="0.3">
      <c r="A1001" s="65">
        <f t="shared" si="111"/>
        <v>2960</v>
      </c>
      <c r="B1001" s="65">
        <v>995</v>
      </c>
      <c r="C1001" s="65">
        <f t="shared" si="105"/>
        <v>0.217</v>
      </c>
      <c r="D1001" s="65">
        <f t="shared" si="106"/>
        <v>8.204162196637693E-4</v>
      </c>
      <c r="E1001" s="65">
        <f t="shared" si="107"/>
        <v>1.5259324622536376E-24</v>
      </c>
      <c r="F1001" s="65">
        <f t="shared" si="108"/>
        <v>0</v>
      </c>
      <c r="G1001" s="65">
        <f t="shared" si="109"/>
        <v>0.21782041621966378</v>
      </c>
      <c r="H1001" s="65">
        <f t="shared" si="110"/>
        <v>154.65249551596128</v>
      </c>
    </row>
    <row r="1002" spans="1:8" x14ac:dyDescent="0.3">
      <c r="A1002" s="65">
        <f t="shared" si="111"/>
        <v>2961</v>
      </c>
      <c r="B1002" s="65">
        <v>996</v>
      </c>
      <c r="C1002" s="65">
        <f t="shared" si="105"/>
        <v>0.217</v>
      </c>
      <c r="D1002" s="65">
        <f t="shared" si="106"/>
        <v>8.1568488206698391E-4</v>
      </c>
      <c r="E1002" s="65">
        <f t="shared" si="107"/>
        <v>1.4456814793915326E-24</v>
      </c>
      <c r="F1002" s="65">
        <f t="shared" si="108"/>
        <v>0</v>
      </c>
      <c r="G1002" s="65">
        <f t="shared" si="109"/>
        <v>0.21781568488206698</v>
      </c>
      <c r="H1002" s="65">
        <f t="shared" si="110"/>
        <v>154.64913626626756</v>
      </c>
    </row>
    <row r="1003" spans="1:8" x14ac:dyDescent="0.3">
      <c r="A1003" s="65">
        <f t="shared" si="111"/>
        <v>2962</v>
      </c>
      <c r="B1003" s="65">
        <v>997</v>
      </c>
      <c r="C1003" s="65">
        <f t="shared" si="105"/>
        <v>0.217</v>
      </c>
      <c r="D1003" s="65">
        <f t="shared" si="106"/>
        <v>8.1098083007830675E-4</v>
      </c>
      <c r="E1003" s="65">
        <f t="shared" si="107"/>
        <v>1.3696510111391127E-24</v>
      </c>
      <c r="F1003" s="65">
        <f t="shared" si="108"/>
        <v>0</v>
      </c>
      <c r="G1003" s="65">
        <f t="shared" si="109"/>
        <v>0.2178109808300783</v>
      </c>
      <c r="H1003" s="65">
        <f t="shared" si="110"/>
        <v>154.64579638935558</v>
      </c>
    </row>
    <row r="1004" spans="1:8" x14ac:dyDescent="0.3">
      <c r="A1004" s="65">
        <f t="shared" si="111"/>
        <v>2963</v>
      </c>
      <c r="B1004" s="65">
        <v>998</v>
      </c>
      <c r="C1004" s="65">
        <f t="shared" si="105"/>
        <v>0.217</v>
      </c>
      <c r="D1004" s="65">
        <f t="shared" si="106"/>
        <v>8.063039063417256E-4</v>
      </c>
      <c r="E1004" s="65">
        <f t="shared" si="107"/>
        <v>1.2976190945628905E-24</v>
      </c>
      <c r="F1004" s="65">
        <f t="shared" si="108"/>
        <v>0</v>
      </c>
      <c r="G1004" s="65">
        <f t="shared" si="109"/>
        <v>0.21780630390634173</v>
      </c>
      <c r="H1004" s="65">
        <f t="shared" si="110"/>
        <v>154.64247577350264</v>
      </c>
    </row>
    <row r="1005" spans="1:8" x14ac:dyDescent="0.3">
      <c r="A1005" s="65">
        <f t="shared" si="111"/>
        <v>2964</v>
      </c>
      <c r="B1005" s="65">
        <v>999</v>
      </c>
      <c r="C1005" s="65">
        <f t="shared" si="105"/>
        <v>0.217</v>
      </c>
      <c r="D1005" s="65">
        <f t="shared" si="106"/>
        <v>8.0165395440870196E-4</v>
      </c>
      <c r="E1005" s="65">
        <f t="shared" si="107"/>
        <v>1.2293754400793165E-24</v>
      </c>
      <c r="F1005" s="65">
        <f t="shared" si="108"/>
        <v>0</v>
      </c>
      <c r="G1005" s="65">
        <f t="shared" si="109"/>
        <v>0.2178016539544087</v>
      </c>
      <c r="H1005" s="65">
        <f t="shared" si="110"/>
        <v>154.63917430763019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M47"/>
  <sheetViews>
    <sheetView zoomScale="90" zoomScaleNormal="90" workbookViewId="0">
      <selection activeCell="H11" sqref="H11"/>
    </sheetView>
  </sheetViews>
  <sheetFormatPr baseColWidth="10" defaultColWidth="8.88671875" defaultRowHeight="14.4" x14ac:dyDescent="0.3"/>
  <cols>
    <col min="1" max="1" width="1.6640625" customWidth="1"/>
    <col min="2" max="2" width="48.5546875" customWidth="1"/>
    <col min="3" max="3" width="10.44140625" customWidth="1"/>
    <col min="4" max="4" width="0.6640625" customWidth="1"/>
    <col min="5" max="5" width="10.33203125" customWidth="1"/>
    <col min="6" max="6" width="11.109375" customWidth="1"/>
    <col min="7" max="7" width="11.33203125" customWidth="1"/>
    <col min="8" max="8" width="15" customWidth="1"/>
    <col min="9" max="9" width="6.44140625" customWidth="1"/>
    <col min="10" max="10" width="7.44140625" customWidth="1"/>
    <col min="11" max="11" width="36.33203125" customWidth="1"/>
    <col min="12" max="12" width="11.44140625" customWidth="1"/>
    <col min="13" max="13" width="21.44140625" customWidth="1"/>
    <col min="14" max="19" width="9.6640625" customWidth="1"/>
    <col min="20" max="20" width="10.44140625" customWidth="1"/>
    <col min="21" max="22" width="8.6640625" customWidth="1"/>
    <col min="23" max="23" width="11" customWidth="1"/>
    <col min="24" max="24" width="24.88671875" customWidth="1"/>
    <col min="25" max="25" width="21" customWidth="1"/>
    <col min="26" max="26" width="19" customWidth="1"/>
    <col min="27" max="27" width="14.88671875" customWidth="1"/>
    <col min="28" max="28" width="8.44140625" customWidth="1"/>
    <col min="29" max="29" width="21.33203125" customWidth="1"/>
    <col min="30" max="30" width="13.6640625" customWidth="1"/>
    <col min="31" max="31" width="15.109375" customWidth="1"/>
    <col min="32" max="32" width="9.44140625" customWidth="1"/>
    <col min="33" max="33" width="22.5546875" customWidth="1"/>
    <col min="34" max="34" width="18.88671875" customWidth="1"/>
    <col min="35" max="35" width="13.6640625" customWidth="1"/>
    <col min="36" max="36" width="24.5546875" customWidth="1"/>
    <col min="37" max="37" width="28.88671875" customWidth="1"/>
    <col min="38" max="1026" width="11" customWidth="1"/>
  </cols>
  <sheetData>
    <row r="1" spans="1:39" ht="15" thickBot="1" x14ac:dyDescent="0.35"/>
    <row r="2" spans="1:39" ht="41.4" customHeight="1" thickTop="1" x14ac:dyDescent="0.3">
      <c r="K2" s="25" t="s">
        <v>108</v>
      </c>
      <c r="L2" s="26" t="s">
        <v>89</v>
      </c>
      <c r="M2" s="27" t="s">
        <v>90</v>
      </c>
    </row>
    <row r="3" spans="1:39" ht="30" customHeight="1" x14ac:dyDescent="0.35">
      <c r="A3" s="87"/>
      <c r="C3" s="201" t="s">
        <v>2969</v>
      </c>
      <c r="D3" s="71"/>
      <c r="E3" s="197" t="s">
        <v>2179</v>
      </c>
      <c r="F3" s="197" t="s">
        <v>2179</v>
      </c>
      <c r="K3" s="28" t="s">
        <v>109</v>
      </c>
      <c r="L3" s="24" t="s">
        <v>91</v>
      </c>
      <c r="M3" s="29" t="s">
        <v>92</v>
      </c>
    </row>
    <row r="4" spans="1:39" x14ac:dyDescent="0.3">
      <c r="A4" s="87"/>
      <c r="C4" s="202" t="s">
        <v>2970</v>
      </c>
      <c r="D4" s="71"/>
      <c r="E4" s="198">
        <v>26</v>
      </c>
      <c r="F4" s="198">
        <v>2500</v>
      </c>
      <c r="G4" s="199">
        <f>F4/E4</f>
        <v>96.15384615384616</v>
      </c>
      <c r="K4" s="28" t="s">
        <v>106</v>
      </c>
      <c r="L4" s="14" t="s">
        <v>93</v>
      </c>
      <c r="M4" s="29" t="s">
        <v>94</v>
      </c>
    </row>
    <row r="5" spans="1:39" ht="21" thickBot="1" x14ac:dyDescent="0.4">
      <c r="A5" s="128"/>
      <c r="B5" s="128"/>
      <c r="C5" s="128"/>
      <c r="D5" s="87"/>
      <c r="G5" s="128"/>
      <c r="K5" s="30" t="s">
        <v>107</v>
      </c>
      <c r="L5" s="31" t="s">
        <v>95</v>
      </c>
      <c r="M5" s="32" t="s">
        <v>96</v>
      </c>
    </row>
    <row r="6" spans="1:39" ht="21.6" thickTop="1" x14ac:dyDescent="0.4">
      <c r="A6" s="128"/>
      <c r="B6" s="128"/>
      <c r="C6" s="134">
        <v>1950</v>
      </c>
      <c r="D6" s="87"/>
      <c r="E6" s="133">
        <v>1965</v>
      </c>
      <c r="F6" s="133">
        <v>2015</v>
      </c>
      <c r="G6" s="128"/>
    </row>
    <row r="7" spans="1:39" ht="21" x14ac:dyDescent="0.4">
      <c r="A7" s="128"/>
      <c r="B7" s="130" t="s">
        <v>2169</v>
      </c>
      <c r="C7" s="135">
        <v>-20</v>
      </c>
      <c r="D7" s="87"/>
      <c r="E7" s="131">
        <v>680</v>
      </c>
      <c r="F7" s="131">
        <v>25</v>
      </c>
      <c r="G7" s="128"/>
    </row>
    <row r="8" spans="1:39" ht="9" customHeight="1" x14ac:dyDescent="0.35">
      <c r="A8" s="128"/>
      <c r="B8" s="128"/>
      <c r="C8" s="128"/>
      <c r="D8" s="87"/>
      <c r="E8" s="128"/>
      <c r="F8" s="128"/>
      <c r="G8" s="128"/>
    </row>
    <row r="9" spans="1:39" ht="18.600000000000001" customHeight="1" x14ac:dyDescent="0.35">
      <c r="A9" s="128"/>
      <c r="B9" s="132" t="s">
        <v>2177</v>
      </c>
      <c r="C9" s="136">
        <v>-20</v>
      </c>
      <c r="D9" s="87"/>
      <c r="E9" s="129">
        <v>-35</v>
      </c>
      <c r="F9" s="129">
        <v>-130</v>
      </c>
      <c r="G9" s="128"/>
    </row>
    <row r="10" spans="1:39" ht="20.399999999999999" x14ac:dyDescent="0.35">
      <c r="A10" s="128"/>
      <c r="B10" s="132" t="s">
        <v>2178</v>
      </c>
      <c r="C10" s="136">
        <v>0</v>
      </c>
      <c r="D10" s="87"/>
      <c r="E10" s="129">
        <v>1</v>
      </c>
      <c r="F10" s="129">
        <v>80</v>
      </c>
      <c r="G10" s="128"/>
      <c r="M10" s="3" t="s">
        <v>97</v>
      </c>
      <c r="N10" s="3">
        <v>5730</v>
      </c>
    </row>
    <row r="11" spans="1:39" ht="21" x14ac:dyDescent="0.4">
      <c r="A11" s="128"/>
      <c r="B11" s="130" t="s">
        <v>2168</v>
      </c>
      <c r="C11" s="135">
        <v>-20</v>
      </c>
      <c r="D11" s="87"/>
      <c r="E11" s="131">
        <f>E9+E10</f>
        <v>-34</v>
      </c>
      <c r="F11" s="131">
        <f>F9+F10</f>
        <v>-50</v>
      </c>
      <c r="G11" s="128"/>
      <c r="M11" s="3" t="s">
        <v>98</v>
      </c>
      <c r="N11" s="4">
        <f>LN(2)/N10</f>
        <v>1.2096809433855938E-4</v>
      </c>
    </row>
    <row r="12" spans="1:39" ht="15" customHeight="1" x14ac:dyDescent="0.35">
      <c r="A12" s="128"/>
      <c r="B12" s="128"/>
      <c r="C12" s="128"/>
      <c r="D12" s="87"/>
      <c r="E12" s="128"/>
      <c r="F12" s="128"/>
      <c r="G12" s="128"/>
      <c r="M12" s="3" t="s">
        <v>99</v>
      </c>
      <c r="N12" s="5">
        <f>1/N11</f>
        <v>8266.6425842937606</v>
      </c>
    </row>
    <row r="13" spans="1:39" ht="25.2" customHeight="1" x14ac:dyDescent="0.4">
      <c r="A13" s="128"/>
      <c r="B13" s="127" t="s">
        <v>2170</v>
      </c>
      <c r="C13" s="134">
        <v>0</v>
      </c>
      <c r="D13" s="87"/>
      <c r="E13" s="126">
        <f>E7-E11</f>
        <v>714</v>
      </c>
      <c r="F13" s="126">
        <f>F7-F11</f>
        <v>75</v>
      </c>
      <c r="G13" s="128"/>
      <c r="R13" s="6" t="s">
        <v>100</v>
      </c>
      <c r="S13" s="196" t="s">
        <v>2968</v>
      </c>
    </row>
    <row r="14" spans="1:39" ht="16.95" customHeight="1" x14ac:dyDescent="0.35">
      <c r="A14" s="128"/>
      <c r="B14" s="128"/>
      <c r="C14" s="128"/>
      <c r="D14" s="87"/>
      <c r="E14" s="144"/>
      <c r="F14" s="144"/>
      <c r="G14" s="128"/>
      <c r="M14" s="7" t="s">
        <v>102</v>
      </c>
      <c r="N14" s="7">
        <v>1</v>
      </c>
      <c r="O14" s="7">
        <v>10</v>
      </c>
      <c r="P14" s="7">
        <v>40</v>
      </c>
      <c r="Q14" s="7">
        <v>100</v>
      </c>
      <c r="R14" s="7">
        <v>5730</v>
      </c>
      <c r="S14" s="7">
        <v>8267</v>
      </c>
      <c r="T14" s="8">
        <v>50000</v>
      </c>
      <c r="AL14" s="41"/>
      <c r="AM14" s="41"/>
    </row>
    <row r="15" spans="1:39" ht="16.95" customHeight="1" x14ac:dyDescent="0.35">
      <c r="A15" s="128"/>
      <c r="B15" s="137" t="s">
        <v>2175</v>
      </c>
      <c r="C15" s="145"/>
      <c r="D15" s="138"/>
      <c r="E15" s="142">
        <f>F13/E13</f>
        <v>0.10504201680672269</v>
      </c>
      <c r="F15" s="139">
        <f>F13</f>
        <v>75</v>
      </c>
      <c r="G15" s="128"/>
      <c r="M15" s="7" t="s">
        <v>103</v>
      </c>
      <c r="N15" s="9">
        <f t="shared" ref="N15:T15" si="0">EXP(-N14/$N$12)</f>
        <v>0.99987903922200638</v>
      </c>
      <c r="O15" s="9">
        <f t="shared" si="0"/>
        <v>0.99879105042566929</v>
      </c>
      <c r="P15" s="9">
        <f t="shared" si="0"/>
        <v>0.99517296399144828</v>
      </c>
      <c r="Q15" s="10">
        <f t="shared" si="0"/>
        <v>0.98797606282878681</v>
      </c>
      <c r="R15" s="9">
        <f t="shared" si="0"/>
        <v>0.5</v>
      </c>
      <c r="S15" s="9">
        <f t="shared" si="0"/>
        <v>0.36786353591770449</v>
      </c>
      <c r="T15" s="11">
        <f t="shared" si="0"/>
        <v>2.3616264657260618E-3</v>
      </c>
      <c r="AL15" s="41"/>
      <c r="AM15" s="41"/>
    </row>
    <row r="16" spans="1:39" ht="16.95" customHeight="1" x14ac:dyDescent="0.35">
      <c r="A16" s="128"/>
      <c r="B16" s="137" t="s">
        <v>2176</v>
      </c>
      <c r="C16" s="145"/>
      <c r="D16" s="138"/>
      <c r="E16" s="142">
        <f>F16/E13</f>
        <v>0.89495798319327735</v>
      </c>
      <c r="F16" s="140">
        <f>E13-F13</f>
        <v>639</v>
      </c>
      <c r="G16" s="128"/>
      <c r="M16" s="7" t="s">
        <v>104</v>
      </c>
      <c r="N16" s="12">
        <f t="shared" ref="N16:T16" si="1">1-N15</f>
        <v>1.2096077799361726E-4</v>
      </c>
      <c r="O16" s="9">
        <f t="shared" si="1"/>
        <v>1.2089495743307088E-3</v>
      </c>
      <c r="P16" s="9">
        <f t="shared" si="1"/>
        <v>4.8270360085517217E-3</v>
      </c>
      <c r="Q16" s="10">
        <f t="shared" si="1"/>
        <v>1.2023937171213195E-2</v>
      </c>
      <c r="R16" s="13">
        <f t="shared" si="1"/>
        <v>0.5</v>
      </c>
      <c r="S16" s="13">
        <f t="shared" si="1"/>
        <v>0.63213646408229551</v>
      </c>
      <c r="T16" s="11">
        <f t="shared" si="1"/>
        <v>0.99763837353427398</v>
      </c>
      <c r="AL16" s="41"/>
      <c r="AM16" s="41"/>
    </row>
    <row r="17" spans="1:39" ht="20.399999999999999" x14ac:dyDescent="0.35">
      <c r="A17" s="128"/>
      <c r="B17" s="128"/>
      <c r="C17" s="128"/>
      <c r="D17" s="87"/>
      <c r="E17" s="128"/>
      <c r="F17" s="87"/>
      <c r="G17" s="128"/>
      <c r="AL17" s="41"/>
      <c r="AM17" s="41"/>
    </row>
    <row r="18" spans="1:39" ht="17.399999999999999" x14ac:dyDescent="0.3">
      <c r="A18" s="87"/>
      <c r="D18" s="87"/>
      <c r="F18" s="143">
        <f>F16/F15</f>
        <v>8.52</v>
      </c>
      <c r="AL18" s="41"/>
      <c r="AM18" s="41"/>
    </row>
    <row r="19" spans="1:39" x14ac:dyDescent="0.3">
      <c r="A19" s="87"/>
      <c r="AL19" s="41"/>
      <c r="AM19" s="41"/>
    </row>
    <row r="20" spans="1:39" x14ac:dyDescent="0.3">
      <c r="A20" s="87"/>
      <c r="AL20" s="41"/>
      <c r="AM20" s="41"/>
    </row>
    <row r="21" spans="1:39" x14ac:dyDescent="0.3">
      <c r="AL21" s="41"/>
      <c r="AM21" s="41"/>
    </row>
    <row r="22" spans="1:39" x14ac:dyDescent="0.3">
      <c r="AL22" s="41"/>
      <c r="AM22" s="41"/>
    </row>
    <row r="23" spans="1:39" x14ac:dyDescent="0.3">
      <c r="AL23" s="41"/>
      <c r="AM23" s="41"/>
    </row>
    <row r="24" spans="1:39" x14ac:dyDescent="0.3">
      <c r="AL24" s="41"/>
      <c r="AM24" s="41"/>
    </row>
    <row r="25" spans="1:39" x14ac:dyDescent="0.3">
      <c r="AL25" s="41"/>
      <c r="AM25" s="41"/>
    </row>
    <row r="45" spans="3:8" ht="15" thickBot="1" x14ac:dyDescent="0.35"/>
    <row r="46" spans="3:8" ht="17.399999999999999" x14ac:dyDescent="0.3">
      <c r="C46" s="154">
        <v>24108</v>
      </c>
      <c r="D46" s="155"/>
      <c r="E46" s="156">
        <v>24473</v>
      </c>
      <c r="F46" s="157" t="s">
        <v>110</v>
      </c>
      <c r="G46" s="158" t="s">
        <v>111</v>
      </c>
      <c r="H46" s="152" t="s">
        <v>2182</v>
      </c>
    </row>
    <row r="47" spans="3:8" ht="18" thickBot="1" x14ac:dyDescent="0.35">
      <c r="C47" s="159">
        <v>73</v>
      </c>
      <c r="D47" s="160"/>
      <c r="E47" s="161">
        <v>66</v>
      </c>
      <c r="F47" s="157">
        <f>AVERAGE(C47:E47)</f>
        <v>69.5</v>
      </c>
      <c r="G47" s="158">
        <f>C47-E47</f>
        <v>7</v>
      </c>
      <c r="H47" s="153">
        <f>F47/G47</f>
        <v>9.9285714285714288</v>
      </c>
    </row>
  </sheetData>
  <pageMargins left="0.25" right="0.25" top="0.75" bottom="0.75" header="0.3" footer="0.3"/>
  <pageSetup paperSize="9" firstPageNumber="0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52"/>
  <sheetViews>
    <sheetView tabSelected="1" zoomScale="30" zoomScaleNormal="30" workbookViewId="0">
      <selection activeCell="BB9" sqref="BB9"/>
    </sheetView>
  </sheetViews>
  <sheetFormatPr baseColWidth="10" defaultRowHeight="14.4" x14ac:dyDescent="0.3"/>
  <sheetData>
    <row r="1" spans="1:18" x14ac:dyDescent="0.3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</row>
    <row r="2" spans="1:18" x14ac:dyDescent="0.3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</row>
    <row r="3" spans="1:18" x14ac:dyDescent="0.3">
      <c r="A3" s="87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</row>
    <row r="4" spans="1:18" x14ac:dyDescent="0.3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</row>
    <row r="5" spans="1:18" x14ac:dyDescent="0.3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</row>
    <row r="6" spans="1:18" x14ac:dyDescent="0.3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</row>
    <row r="7" spans="1:18" x14ac:dyDescent="0.3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</row>
    <row r="8" spans="1:18" x14ac:dyDescent="0.3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</row>
    <row r="9" spans="1:18" x14ac:dyDescent="0.3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</row>
    <row r="10" spans="1:18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</row>
    <row r="11" spans="1:18" x14ac:dyDescent="0.3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</row>
    <row r="12" spans="1:18" x14ac:dyDescent="0.3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</row>
    <row r="13" spans="1:18" x14ac:dyDescent="0.3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</row>
    <row r="14" spans="1:18" x14ac:dyDescent="0.3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</row>
    <row r="15" spans="1:18" x14ac:dyDescent="0.3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</row>
    <row r="16" spans="1:18" x14ac:dyDescent="0.3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</row>
    <row r="17" spans="1:18" x14ac:dyDescent="0.3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</row>
    <row r="18" spans="1:18" x14ac:dyDescent="0.3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</row>
    <row r="19" spans="1:18" x14ac:dyDescent="0.3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</row>
    <row r="20" spans="1:18" x14ac:dyDescent="0.3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</row>
    <row r="21" spans="1:18" x14ac:dyDescent="0.3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</row>
    <row r="22" spans="1:18" x14ac:dyDescent="0.3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</row>
    <row r="23" spans="1:18" x14ac:dyDescent="0.3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</row>
    <row r="24" spans="1:18" x14ac:dyDescent="0.3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</row>
    <row r="25" spans="1:18" x14ac:dyDescent="0.3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</row>
    <row r="26" spans="1:18" x14ac:dyDescent="0.3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</row>
    <row r="27" spans="1:18" x14ac:dyDescent="0.3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</row>
    <row r="28" spans="1:18" x14ac:dyDescent="0.3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</row>
    <row r="29" spans="1:18" x14ac:dyDescent="0.3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</row>
    <row r="30" spans="1:18" x14ac:dyDescent="0.3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</row>
    <row r="31" spans="1:18" x14ac:dyDescent="0.3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</row>
    <row r="32" spans="1:18" x14ac:dyDescent="0.3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</row>
    <row r="33" spans="1:18" x14ac:dyDescent="0.3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</row>
    <row r="34" spans="1:18" x14ac:dyDescent="0.3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</row>
    <row r="35" spans="1:18" x14ac:dyDescent="0.3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</row>
    <row r="36" spans="1:18" x14ac:dyDescent="0.3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</row>
    <row r="37" spans="1:18" x14ac:dyDescent="0.3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</row>
    <row r="38" spans="1:18" x14ac:dyDescent="0.3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</row>
    <row r="39" spans="1:18" x14ac:dyDescent="0.3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</row>
    <row r="40" spans="1:18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</row>
    <row r="41" spans="1:18" x14ac:dyDescent="0.3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</row>
    <row r="42" spans="1:18" x14ac:dyDescent="0.3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</row>
    <row r="43" spans="1:18" x14ac:dyDescent="0.3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</row>
    <row r="44" spans="1:18" x14ac:dyDescent="0.3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</row>
    <row r="45" spans="1:18" x14ac:dyDescent="0.3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</row>
    <row r="46" spans="1:18" x14ac:dyDescent="0.3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</row>
    <row r="47" spans="1:18" x14ac:dyDescent="0.3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</row>
    <row r="48" spans="1:18" x14ac:dyDescent="0.3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</row>
    <row r="49" spans="1:18" x14ac:dyDescent="0.3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</row>
    <row r="50" spans="1:18" x14ac:dyDescent="0.3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</row>
    <row r="51" spans="1:18" x14ac:dyDescent="0.3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</row>
    <row r="52" spans="1:18" x14ac:dyDescent="0.3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</row>
  </sheetData>
  <pageMargins left="0.25" right="0.25" top="0.75" bottom="0.75" header="0.3" footer="0.3"/>
  <pageSetup paperSize="9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63"/>
  <sheetViews>
    <sheetView zoomScale="40" zoomScaleNormal="40" workbookViewId="0">
      <selection activeCell="AC46" sqref="AC46"/>
    </sheetView>
  </sheetViews>
  <sheetFormatPr baseColWidth="10" defaultColWidth="11.5546875" defaultRowHeight="17.399999999999999" x14ac:dyDescent="0.3"/>
  <cols>
    <col min="1" max="1" width="10.33203125" style="46" customWidth="1"/>
    <col min="2" max="2" width="15.6640625" style="46" customWidth="1"/>
    <col min="3" max="3" width="19.33203125" style="46" customWidth="1"/>
    <col min="4" max="4" width="18.5546875" style="150" customWidth="1"/>
    <col min="5" max="5" width="24.88671875" style="46" customWidth="1"/>
    <col min="6" max="6" width="13.109375" style="46" customWidth="1"/>
    <col min="7" max="16384" width="11.5546875" style="46"/>
  </cols>
  <sheetData>
    <row r="1" spans="1:8" ht="27" customHeight="1" x14ac:dyDescent="0.3">
      <c r="A1" s="43" t="s">
        <v>112</v>
      </c>
      <c r="B1" s="44"/>
      <c r="C1" s="44"/>
      <c r="D1" s="147"/>
      <c r="E1" s="45">
        <v>22</v>
      </c>
      <c r="F1" s="45"/>
      <c r="G1" s="45"/>
    </row>
    <row r="2" spans="1:8" ht="25.8" x14ac:dyDescent="0.5">
      <c r="A2" s="47" t="s">
        <v>0</v>
      </c>
      <c r="B2" s="48"/>
      <c r="C2" s="48"/>
      <c r="D2" s="148"/>
      <c r="E2" s="49">
        <f>E1/100</f>
        <v>0.22</v>
      </c>
      <c r="F2" s="50" t="s">
        <v>118</v>
      </c>
      <c r="G2" s="51" t="s">
        <v>120</v>
      </c>
      <c r="H2" s="50"/>
    </row>
    <row r="3" spans="1:8" ht="144" customHeight="1" x14ac:dyDescent="0.25">
      <c r="A3" s="52" t="s">
        <v>113</v>
      </c>
      <c r="B3" s="52" t="s">
        <v>121</v>
      </c>
      <c r="C3" s="52" t="s">
        <v>115</v>
      </c>
      <c r="D3" s="149" t="s">
        <v>122</v>
      </c>
      <c r="E3" s="53" t="str">
        <f>CONCATENATE(F2,100*E2,G2)</f>
        <v xml:space="preserve">  22%  du cumul anthropique depuis 1958 (ppm)</v>
      </c>
      <c r="F3" s="54" t="s">
        <v>2967</v>
      </c>
      <c r="G3" s="46" t="s">
        <v>2181</v>
      </c>
      <c r="H3" s="46" t="s">
        <v>2180</v>
      </c>
    </row>
    <row r="4" spans="1:8" x14ac:dyDescent="0.3">
      <c r="A4" s="2">
        <v>1959</v>
      </c>
      <c r="B4" s="2">
        <v>315.97000000000003</v>
      </c>
      <c r="C4" s="35">
        <v>1.1575471698113209</v>
      </c>
      <c r="D4" s="150">
        <f>B4-315</f>
        <v>0.97000000000002728</v>
      </c>
      <c r="E4" s="46">
        <f>$E$2*C4</f>
        <v>0.25466037735849062</v>
      </c>
      <c r="F4">
        <v>0</v>
      </c>
      <c r="G4" s="46">
        <f>H4-9.5</f>
        <v>1.4622641509433265E-2</v>
      </c>
      <c r="H4" s="46">
        <v>9.5146226415094333</v>
      </c>
    </row>
    <row r="5" spans="1:8" x14ac:dyDescent="0.3">
      <c r="A5" s="2">
        <v>1960</v>
      </c>
      <c r="B5" s="2">
        <v>316.91000000000003</v>
      </c>
      <c r="C5" s="35">
        <v>2.3693396226415091</v>
      </c>
      <c r="D5" s="150">
        <f t="shared" ref="D5:D60" si="0">B5-315</f>
        <v>1.910000000000025</v>
      </c>
      <c r="E5" s="46">
        <f t="shared" ref="E5:E60" si="1">$E$2*C5</f>
        <v>0.52125471698113202</v>
      </c>
      <c r="F5">
        <v>1.0990566037735754</v>
      </c>
      <c r="G5" s="46">
        <f t="shared" ref="G5:G60" si="2">H5-9.5</f>
        <v>0.45754716981132049</v>
      </c>
      <c r="H5" s="46">
        <v>9.9575471698113205</v>
      </c>
    </row>
    <row r="6" spans="1:8" x14ac:dyDescent="0.3">
      <c r="A6" s="2">
        <v>1961</v>
      </c>
      <c r="B6" s="2">
        <v>317.64</v>
      </c>
      <c r="C6" s="35">
        <v>3.5863207547169806</v>
      </c>
      <c r="D6" s="150">
        <f t="shared" si="0"/>
        <v>2.6399999999999864</v>
      </c>
      <c r="E6" s="46">
        <f t="shared" si="1"/>
        <v>0.78899056603773576</v>
      </c>
      <c r="F6">
        <v>2.1615700109024432</v>
      </c>
      <c r="G6" s="46">
        <f t="shared" si="2"/>
        <v>0.84103773584905639</v>
      </c>
      <c r="H6" s="46">
        <v>10.341037735849056</v>
      </c>
    </row>
    <row r="7" spans="1:8" x14ac:dyDescent="0.3">
      <c r="A7" s="2">
        <v>1962</v>
      </c>
      <c r="B7" s="2">
        <v>318.45</v>
      </c>
      <c r="C7" s="35">
        <v>4.853301886792452</v>
      </c>
      <c r="D7" s="150">
        <f t="shared" si="0"/>
        <v>3.4499999999999886</v>
      </c>
      <c r="E7" s="46">
        <f t="shared" si="1"/>
        <v>1.0677264150943395</v>
      </c>
      <c r="F7">
        <v>3.1873678206327591</v>
      </c>
      <c r="G7" s="46">
        <f t="shared" si="2"/>
        <v>1.26132075471698</v>
      </c>
      <c r="H7" s="46">
        <v>10.76132075471698</v>
      </c>
    </row>
    <row r="8" spans="1:8" x14ac:dyDescent="0.3">
      <c r="A8" s="2">
        <v>1963</v>
      </c>
      <c r="B8" s="2">
        <v>318.99</v>
      </c>
      <c r="C8" s="35">
        <v>6.189622641509434</v>
      </c>
      <c r="D8" s="150">
        <f t="shared" si="0"/>
        <v>3.9900000000000091</v>
      </c>
      <c r="E8" s="46">
        <f t="shared" si="1"/>
        <v>1.3617169811320755</v>
      </c>
      <c r="F8">
        <v>4.1314420880250191</v>
      </c>
      <c r="G8" s="46">
        <f t="shared" si="2"/>
        <v>1.7292452830188676</v>
      </c>
      <c r="H8" s="46">
        <v>11.229245283018868</v>
      </c>
    </row>
    <row r="9" spans="1:8" x14ac:dyDescent="0.3">
      <c r="A9" s="2">
        <v>1964</v>
      </c>
      <c r="B9" s="2">
        <v>319.62</v>
      </c>
      <c r="C9" s="35">
        <v>7.6023584905660382</v>
      </c>
      <c r="D9" s="150">
        <f t="shared" si="0"/>
        <v>4.6200000000000045</v>
      </c>
      <c r="E9" s="46">
        <f t="shared" si="1"/>
        <v>1.6725188679245284</v>
      </c>
      <c r="F9">
        <v>5.0465056636777827</v>
      </c>
      <c r="G9" s="46">
        <f t="shared" si="2"/>
        <v>2.2622641509433965</v>
      </c>
      <c r="H9" s="46">
        <v>11.762264150943397</v>
      </c>
    </row>
    <row r="10" spans="1:8" x14ac:dyDescent="0.3">
      <c r="A10" s="2">
        <v>1965</v>
      </c>
      <c r="B10" s="2">
        <v>320.04000000000002</v>
      </c>
      <c r="C10" s="35">
        <v>9.0787735849056599</v>
      </c>
      <c r="D10" s="150">
        <f t="shared" si="0"/>
        <v>5.0400000000000205</v>
      </c>
      <c r="E10" s="46">
        <f t="shared" si="1"/>
        <v>1.9973301886792452</v>
      </c>
      <c r="F10">
        <v>5.9551657847751409</v>
      </c>
      <c r="G10" s="46">
        <f t="shared" si="2"/>
        <v>2.7754716981132077</v>
      </c>
      <c r="H10" s="46">
        <v>12.275471698113208</v>
      </c>
    </row>
    <row r="11" spans="1:8" x14ac:dyDescent="0.3">
      <c r="A11" s="2">
        <v>1966</v>
      </c>
      <c r="B11" s="2">
        <v>321.38</v>
      </c>
      <c r="C11" s="35">
        <v>10.629716981132075</v>
      </c>
      <c r="D11" s="150">
        <f t="shared" si="0"/>
        <v>6.3799999999999955</v>
      </c>
      <c r="E11" s="46">
        <f t="shared" si="1"/>
        <v>2.3385377358490564</v>
      </c>
      <c r="F11">
        <v>6.8657793299766974</v>
      </c>
      <c r="G11" s="46">
        <f t="shared" si="2"/>
        <v>3.2995283018867951</v>
      </c>
      <c r="H11" s="46">
        <v>12.799528301886795</v>
      </c>
    </row>
    <row r="12" spans="1:8" x14ac:dyDescent="0.3">
      <c r="A12" s="2">
        <v>1967</v>
      </c>
      <c r="B12" s="2">
        <v>322.16000000000003</v>
      </c>
      <c r="C12" s="35">
        <v>12.230188679245282</v>
      </c>
      <c r="D12" s="150">
        <f t="shared" si="0"/>
        <v>7.160000000000025</v>
      </c>
      <c r="E12" s="46">
        <f t="shared" si="1"/>
        <v>2.690641509433962</v>
      </c>
      <c r="F12">
        <v>7.7661569392677823</v>
      </c>
      <c r="G12" s="46">
        <f t="shared" si="2"/>
        <v>3.8292452830188672</v>
      </c>
      <c r="H12" s="46">
        <v>13.329245283018867</v>
      </c>
    </row>
    <row r="13" spans="1:8" x14ac:dyDescent="0.3">
      <c r="A13" s="2">
        <v>1968</v>
      </c>
      <c r="B13" s="2">
        <v>323.04000000000002</v>
      </c>
      <c r="C13" s="35">
        <v>13.912264150943395</v>
      </c>
      <c r="D13" s="150">
        <f t="shared" si="0"/>
        <v>8.0400000000000205</v>
      </c>
      <c r="E13" s="46">
        <f t="shared" si="1"/>
        <v>3.0606981132075468</v>
      </c>
      <c r="F13">
        <v>8.6687429033699051</v>
      </c>
      <c r="G13" s="46">
        <f t="shared" si="2"/>
        <v>4.4122641509433969</v>
      </c>
      <c r="H13" s="46">
        <v>13.912264150943397</v>
      </c>
    </row>
    <row r="14" spans="1:8" x14ac:dyDescent="0.3">
      <c r="A14" s="2">
        <v>1969</v>
      </c>
      <c r="B14" s="2">
        <v>324.62</v>
      </c>
      <c r="C14" s="35">
        <v>15.695283018867924</v>
      </c>
      <c r="D14" s="150">
        <f t="shared" si="0"/>
        <v>9.6200000000000045</v>
      </c>
      <c r="E14" s="46">
        <f t="shared" si="1"/>
        <v>3.4529622641509432</v>
      </c>
      <c r="F14">
        <v>9.5490410910118388</v>
      </c>
      <c r="G14" s="46">
        <f t="shared" si="2"/>
        <v>5.0377358490566024</v>
      </c>
      <c r="H14" s="46">
        <v>14.537735849056602</v>
      </c>
    </row>
    <row r="15" spans="1:8" x14ac:dyDescent="0.3">
      <c r="A15" s="2">
        <v>1970</v>
      </c>
      <c r="B15" s="2">
        <v>325.68</v>
      </c>
      <c r="C15" s="35">
        <v>17.60707547169811</v>
      </c>
      <c r="D15" s="150">
        <f t="shared" si="0"/>
        <v>10.680000000000007</v>
      </c>
      <c r="E15" s="46">
        <f t="shared" si="1"/>
        <v>3.8735566037735842</v>
      </c>
      <c r="F15">
        <v>10.441744145077688</v>
      </c>
      <c r="G15" s="46">
        <f t="shared" si="2"/>
        <v>5.7377358490566017</v>
      </c>
      <c r="H15" s="46">
        <v>15.237735849056602</v>
      </c>
    </row>
    <row r="16" spans="1:8" x14ac:dyDescent="0.3">
      <c r="A16" s="2">
        <v>1971</v>
      </c>
      <c r="B16" s="2">
        <v>326.32</v>
      </c>
      <c r="C16" s="35">
        <v>19.591981132075468</v>
      </c>
      <c r="D16" s="150">
        <f t="shared" si="0"/>
        <v>11.319999999999993</v>
      </c>
      <c r="E16" s="46">
        <f t="shared" si="1"/>
        <v>4.3102358490566033</v>
      </c>
      <c r="F16">
        <v>11.365783894262783</v>
      </c>
      <c r="G16" s="46">
        <f t="shared" si="2"/>
        <v>6.5056603773584918</v>
      </c>
      <c r="H16" s="46">
        <v>16.005660377358492</v>
      </c>
    </row>
    <row r="17" spans="1:21" x14ac:dyDescent="0.3">
      <c r="A17" s="2">
        <v>1972</v>
      </c>
      <c r="B17" s="2">
        <v>327.45</v>
      </c>
      <c r="C17" s="35">
        <v>21.656132075471696</v>
      </c>
      <c r="D17" s="150">
        <f t="shared" si="0"/>
        <v>12.449999999999989</v>
      </c>
      <c r="E17" s="46">
        <f t="shared" si="1"/>
        <v>4.7643490566037734</v>
      </c>
      <c r="F17">
        <v>12.346949644624152</v>
      </c>
      <c r="G17" s="46">
        <f t="shared" si="2"/>
        <v>7.3028301886792448</v>
      </c>
      <c r="H17" s="46">
        <v>16.802830188679245</v>
      </c>
    </row>
    <row r="18" spans="1:21" x14ac:dyDescent="0.3">
      <c r="A18" s="2">
        <v>1973</v>
      </c>
      <c r="B18" s="2">
        <v>329.68</v>
      </c>
      <c r="C18" s="35">
        <v>23.832547169811317</v>
      </c>
      <c r="D18" s="150">
        <f t="shared" si="0"/>
        <v>14.680000000000007</v>
      </c>
      <c r="E18" s="46">
        <f t="shared" si="1"/>
        <v>5.2431603773584898</v>
      </c>
      <c r="F18">
        <v>13.325329781885424</v>
      </c>
      <c r="G18" s="46">
        <f t="shared" si="2"/>
        <v>8.1429245283018865</v>
      </c>
      <c r="H18" s="46">
        <v>17.642924528301887</v>
      </c>
    </row>
    <row r="19" spans="1:21" x14ac:dyDescent="0.3">
      <c r="A19" s="2">
        <v>1974</v>
      </c>
      <c r="B19" s="2">
        <v>330.18</v>
      </c>
      <c r="C19" s="35">
        <v>26.013207547169806</v>
      </c>
      <c r="D19" s="150">
        <f t="shared" si="0"/>
        <v>15.180000000000007</v>
      </c>
      <c r="E19" s="46">
        <f t="shared" si="1"/>
        <v>5.7229056603773572</v>
      </c>
      <c r="F19">
        <v>14.308026455521791</v>
      </c>
      <c r="G19" s="46">
        <f t="shared" si="2"/>
        <v>8.910849056603773</v>
      </c>
      <c r="H19" s="46">
        <v>18.410849056603773</v>
      </c>
    </row>
    <row r="20" spans="1:21" x14ac:dyDescent="0.3">
      <c r="A20" s="2">
        <v>1975</v>
      </c>
      <c r="B20" s="2">
        <v>331.11</v>
      </c>
      <c r="C20" s="35">
        <v>28.181132075471691</v>
      </c>
      <c r="D20" s="150">
        <f t="shared" si="0"/>
        <v>16.110000000000014</v>
      </c>
      <c r="E20" s="46">
        <f t="shared" si="1"/>
        <v>6.1998490566037718</v>
      </c>
      <c r="F20">
        <v>15.328405175242642</v>
      </c>
      <c r="G20" s="46">
        <f t="shared" si="2"/>
        <v>9.60235849056604</v>
      </c>
      <c r="H20" s="46">
        <v>19.10235849056604</v>
      </c>
    </row>
    <row r="21" spans="1:21" x14ac:dyDescent="0.3">
      <c r="A21" s="2">
        <v>1976</v>
      </c>
      <c r="B21" s="2">
        <v>332.04</v>
      </c>
      <c r="C21" s="35">
        <v>30.4754716981132</v>
      </c>
      <c r="D21" s="150">
        <f t="shared" si="0"/>
        <v>17.04000000000002</v>
      </c>
      <c r="E21" s="46">
        <f t="shared" si="1"/>
        <v>6.7046037735849042</v>
      </c>
      <c r="F21">
        <v>16.27590531933566</v>
      </c>
      <c r="G21" s="46">
        <f t="shared" si="2"/>
        <v>10.345754716981133</v>
      </c>
      <c r="H21" s="46">
        <v>19.845754716981133</v>
      </c>
    </row>
    <row r="22" spans="1:21" x14ac:dyDescent="0.3">
      <c r="A22" s="2">
        <v>1977</v>
      </c>
      <c r="B22" s="2">
        <v>333.83</v>
      </c>
      <c r="C22" s="35">
        <v>32.841509433962258</v>
      </c>
      <c r="D22" s="150">
        <f t="shared" si="0"/>
        <v>18.829999999999984</v>
      </c>
      <c r="E22" s="46">
        <f t="shared" si="1"/>
        <v>7.2251320754716968</v>
      </c>
      <c r="F22">
        <v>17.140588431900515</v>
      </c>
      <c r="G22" s="46">
        <f t="shared" si="2"/>
        <v>11.111320754716985</v>
      </c>
      <c r="H22" s="46">
        <v>20.611320754716985</v>
      </c>
    </row>
    <row r="23" spans="1:21" x14ac:dyDescent="0.3">
      <c r="A23" s="2">
        <v>1978</v>
      </c>
      <c r="B23" s="2">
        <v>335.4</v>
      </c>
      <c r="C23" s="35">
        <v>35.234905660377351</v>
      </c>
      <c r="D23" s="150">
        <f t="shared" si="0"/>
        <v>20.399999999999977</v>
      </c>
      <c r="E23" s="46">
        <f t="shared" si="1"/>
        <v>7.7516792452830172</v>
      </c>
      <c r="F23">
        <v>18.069439832478395</v>
      </c>
      <c r="G23" s="46">
        <f t="shared" si="2"/>
        <v>11.822641509433961</v>
      </c>
      <c r="H23" s="46">
        <v>21.322641509433961</v>
      </c>
    </row>
    <row r="24" spans="1:21" x14ac:dyDescent="0.3">
      <c r="A24" s="2">
        <v>1979</v>
      </c>
      <c r="B24" s="2">
        <v>336.84</v>
      </c>
      <c r="C24" s="35">
        <v>37.761792452830186</v>
      </c>
      <c r="D24" s="150">
        <f t="shared" si="0"/>
        <v>21.839999999999975</v>
      </c>
      <c r="E24" s="46">
        <f t="shared" si="1"/>
        <v>8.307594339622641</v>
      </c>
      <c r="F24">
        <v>19.002792048123961</v>
      </c>
      <c r="G24" s="46">
        <f t="shared" si="2"/>
        <v>12.566509433962267</v>
      </c>
      <c r="H24" s="46">
        <v>22.066509433962267</v>
      </c>
    </row>
    <row r="25" spans="1:21" x14ac:dyDescent="0.3">
      <c r="A25" s="2">
        <v>1980</v>
      </c>
      <c r="B25" s="2">
        <v>338.75</v>
      </c>
      <c r="C25" s="35">
        <v>40.262264150943395</v>
      </c>
      <c r="D25" s="150">
        <f t="shared" si="0"/>
        <v>23.75</v>
      </c>
      <c r="E25" s="46">
        <f t="shared" si="1"/>
        <v>8.8576981132075474</v>
      </c>
      <c r="F25">
        <v>19.896561882940563</v>
      </c>
      <c r="G25" s="46">
        <f t="shared" si="2"/>
        <v>13.155188679245285</v>
      </c>
      <c r="H25" s="46">
        <v>22.655188679245285</v>
      </c>
    </row>
    <row r="26" spans="1:21" x14ac:dyDescent="0.3">
      <c r="A26" s="2">
        <v>1981</v>
      </c>
      <c r="B26" s="2">
        <v>340.11</v>
      </c>
      <c r="C26" s="35">
        <v>42.685849056603772</v>
      </c>
      <c r="D26" s="150">
        <f t="shared" si="0"/>
        <v>25.110000000000014</v>
      </c>
      <c r="E26" s="46">
        <f t="shared" si="1"/>
        <v>9.3908867924528305</v>
      </c>
      <c r="F26">
        <v>20.860947182789054</v>
      </c>
      <c r="G26" s="46">
        <f t="shared" si="2"/>
        <v>13.593867924528304</v>
      </c>
      <c r="H26" s="46">
        <v>23.093867924528304</v>
      </c>
    </row>
    <row r="27" spans="1:21" x14ac:dyDescent="0.3">
      <c r="A27" s="2">
        <v>1982</v>
      </c>
      <c r="B27" s="2">
        <v>341.45</v>
      </c>
      <c r="C27" s="35">
        <v>45.088679245283011</v>
      </c>
      <c r="D27" s="150">
        <f t="shared" si="0"/>
        <v>26.449999999999989</v>
      </c>
      <c r="E27" s="46">
        <f t="shared" si="1"/>
        <v>9.9195094339622631</v>
      </c>
      <c r="F27">
        <v>21.730540354240706</v>
      </c>
      <c r="G27" s="46">
        <f t="shared" si="2"/>
        <v>13.932547169811322</v>
      </c>
      <c r="H27" s="46">
        <v>23.432547169811322</v>
      </c>
    </row>
    <row r="28" spans="1:21" x14ac:dyDescent="0.3">
      <c r="A28" s="2">
        <v>1983</v>
      </c>
      <c r="B28" s="2">
        <v>343.05</v>
      </c>
      <c r="C28" s="35">
        <v>47.482547169811319</v>
      </c>
      <c r="D28" s="150">
        <f t="shared" si="0"/>
        <v>28.050000000000011</v>
      </c>
      <c r="E28" s="46">
        <f t="shared" si="1"/>
        <v>10.44616037735849</v>
      </c>
      <c r="F28">
        <v>22.463723171053395</v>
      </c>
      <c r="G28" s="46">
        <f t="shared" si="2"/>
        <v>14.149999999999999</v>
      </c>
      <c r="H28" s="46">
        <v>23.65</v>
      </c>
      <c r="U28" s="90">
        <f>140/590</f>
        <v>0.23728813559322035</v>
      </c>
    </row>
    <row r="29" spans="1:21" x14ac:dyDescent="0.3">
      <c r="A29" s="2">
        <v>1984</v>
      </c>
      <c r="B29" s="2">
        <v>344.65</v>
      </c>
      <c r="C29" s="35">
        <v>49.9627358490566</v>
      </c>
      <c r="D29" s="150">
        <f t="shared" si="0"/>
        <v>29.649999999999977</v>
      </c>
      <c r="E29" s="46">
        <f t="shared" si="1"/>
        <v>10.991801886792452</v>
      </c>
      <c r="F29">
        <v>23.128994784960611</v>
      </c>
      <c r="G29" s="46">
        <f t="shared" si="2"/>
        <v>14.449528301886794</v>
      </c>
      <c r="H29" s="46">
        <v>23.949528301886794</v>
      </c>
    </row>
    <row r="30" spans="1:21" x14ac:dyDescent="0.3">
      <c r="A30" s="2">
        <v>1985</v>
      </c>
      <c r="B30" s="2">
        <v>346.12</v>
      </c>
      <c r="C30" s="35">
        <v>52.517924528301883</v>
      </c>
      <c r="D30" s="150">
        <f t="shared" si="0"/>
        <v>31.120000000000005</v>
      </c>
      <c r="E30" s="46">
        <f t="shared" si="1"/>
        <v>11.553943396226414</v>
      </c>
      <c r="F30">
        <v>23.744472888936507</v>
      </c>
      <c r="G30" s="46">
        <f t="shared" si="2"/>
        <v>14.836792452830188</v>
      </c>
      <c r="H30" s="46">
        <v>24.336792452830188</v>
      </c>
    </row>
    <row r="31" spans="1:21" x14ac:dyDescent="0.3">
      <c r="A31" s="2">
        <v>1986</v>
      </c>
      <c r="B31" s="2">
        <v>347.42</v>
      </c>
      <c r="C31" s="35">
        <v>55.151415094339619</v>
      </c>
      <c r="D31" s="150">
        <f t="shared" si="0"/>
        <v>32.420000000000016</v>
      </c>
      <c r="E31" s="46">
        <f t="shared" si="1"/>
        <v>12.133311320754716</v>
      </c>
      <c r="F31">
        <v>24.410138362037547</v>
      </c>
      <c r="G31" s="46">
        <f t="shared" si="2"/>
        <v>15.175943396226415</v>
      </c>
      <c r="H31" s="46">
        <v>24.675943396226415</v>
      </c>
    </row>
    <row r="32" spans="1:21" x14ac:dyDescent="0.3">
      <c r="A32" s="2">
        <v>1987</v>
      </c>
      <c r="B32" s="2">
        <v>349.19</v>
      </c>
      <c r="C32" s="35">
        <v>57.851886792452824</v>
      </c>
      <c r="D32" s="150">
        <f t="shared" si="0"/>
        <v>34.19</v>
      </c>
      <c r="E32" s="46">
        <f t="shared" si="1"/>
        <v>12.727415094339621</v>
      </c>
      <c r="F32">
        <v>25.110677979093676</v>
      </c>
      <c r="G32" s="46">
        <f t="shared" si="2"/>
        <v>15.510377358490569</v>
      </c>
      <c r="H32" s="46">
        <v>25.010377358490569</v>
      </c>
    </row>
    <row r="33" spans="1:8" x14ac:dyDescent="0.3">
      <c r="A33" s="2">
        <v>1988</v>
      </c>
      <c r="B33" s="2">
        <v>351.57</v>
      </c>
      <c r="C33" s="35">
        <v>60.651886792452821</v>
      </c>
      <c r="D33" s="150">
        <f t="shared" si="0"/>
        <v>36.569999999999993</v>
      </c>
      <c r="E33" s="46">
        <f t="shared" si="1"/>
        <v>13.343415094339621</v>
      </c>
      <c r="F33">
        <v>25.846763625968016</v>
      </c>
      <c r="G33" s="46">
        <f t="shared" si="2"/>
        <v>15.916981132075474</v>
      </c>
      <c r="H33" s="46">
        <v>25.416981132075474</v>
      </c>
    </row>
    <row r="34" spans="1:8" x14ac:dyDescent="0.3">
      <c r="A34" s="2">
        <v>1989</v>
      </c>
      <c r="B34" s="2">
        <v>353.12</v>
      </c>
      <c r="C34" s="35">
        <v>63.513207547169806</v>
      </c>
      <c r="D34" s="150">
        <f t="shared" si="0"/>
        <v>38.120000000000005</v>
      </c>
      <c r="E34" s="46">
        <f t="shared" si="1"/>
        <v>13.972905660377357</v>
      </c>
      <c r="F34">
        <v>26.604411718082407</v>
      </c>
      <c r="G34" s="46">
        <f t="shared" si="2"/>
        <v>16.251415094339624</v>
      </c>
      <c r="H34" s="46">
        <v>25.751415094339624</v>
      </c>
    </row>
    <row r="35" spans="1:8" x14ac:dyDescent="0.3">
      <c r="A35" s="2">
        <v>1990</v>
      </c>
      <c r="B35" s="2">
        <v>354.39</v>
      </c>
      <c r="C35" s="35">
        <v>66.378301886792457</v>
      </c>
      <c r="D35" s="150">
        <f t="shared" si="0"/>
        <v>39.389999999999986</v>
      </c>
      <c r="E35" s="46">
        <f t="shared" si="1"/>
        <v>14.60322641509434</v>
      </c>
      <c r="F35">
        <v>27.414741318231506</v>
      </c>
      <c r="G35" s="46">
        <f t="shared" si="2"/>
        <v>16.616037735849059</v>
      </c>
      <c r="H35" s="46">
        <v>26.116037735849059</v>
      </c>
    </row>
    <row r="36" spans="1:8" x14ac:dyDescent="0.3">
      <c r="A36" s="2">
        <v>1991</v>
      </c>
      <c r="B36" s="2">
        <v>355.61</v>
      </c>
      <c r="C36" s="35">
        <v>69.275471698113208</v>
      </c>
      <c r="D36" s="150">
        <f t="shared" si="0"/>
        <v>40.610000000000014</v>
      </c>
      <c r="E36" s="46">
        <f t="shared" si="1"/>
        <v>15.240603773584906</v>
      </c>
      <c r="F36">
        <v>28.235439674617972</v>
      </c>
      <c r="G36" s="46">
        <f t="shared" si="2"/>
        <v>17.089622641509433</v>
      </c>
      <c r="H36" s="46">
        <v>26.589622641509433</v>
      </c>
    </row>
    <row r="37" spans="1:8" x14ac:dyDescent="0.3">
      <c r="A37" s="2">
        <v>1992</v>
      </c>
      <c r="B37" s="2">
        <v>356.45</v>
      </c>
      <c r="C37" s="35">
        <v>72.142452830188674</v>
      </c>
      <c r="D37" s="150">
        <f t="shared" si="0"/>
        <v>41.449999999999989</v>
      </c>
      <c r="E37" s="46">
        <f t="shared" si="1"/>
        <v>15.871339622641509</v>
      </c>
      <c r="F37">
        <v>29.008552573675235</v>
      </c>
      <c r="G37" s="46">
        <f t="shared" si="2"/>
        <v>17.553773584905663</v>
      </c>
      <c r="H37" s="46">
        <v>27.053773584905663</v>
      </c>
    </row>
    <row r="38" spans="1:8" x14ac:dyDescent="0.3">
      <c r="A38" s="2">
        <v>1993</v>
      </c>
      <c r="B38" s="2">
        <v>357.1</v>
      </c>
      <c r="C38" s="35">
        <v>75.005660377358481</v>
      </c>
      <c r="D38" s="150">
        <f t="shared" si="0"/>
        <v>42.100000000000023</v>
      </c>
      <c r="E38" s="46">
        <f t="shared" si="1"/>
        <v>16.501245283018864</v>
      </c>
      <c r="F38">
        <v>29.766989982374714</v>
      </c>
      <c r="G38" s="46">
        <f t="shared" si="2"/>
        <v>18.023113207547169</v>
      </c>
      <c r="H38" s="46">
        <v>27.523113207547169</v>
      </c>
    </row>
    <row r="39" spans="1:8" x14ac:dyDescent="0.3">
      <c r="A39" s="2">
        <v>1994</v>
      </c>
      <c r="B39" s="2">
        <v>358.83</v>
      </c>
      <c r="C39" s="35">
        <v>77.917924528301882</v>
      </c>
      <c r="D39" s="150">
        <f t="shared" si="0"/>
        <v>43.829999999999984</v>
      </c>
      <c r="E39" s="46">
        <f t="shared" si="1"/>
        <v>17.141943396226413</v>
      </c>
      <c r="F39">
        <v>30.450205882233774</v>
      </c>
      <c r="G39" s="46">
        <f t="shared" si="2"/>
        <v>18.455188679245285</v>
      </c>
      <c r="H39" s="46">
        <v>27.955188679245285</v>
      </c>
    </row>
    <row r="40" spans="1:8" x14ac:dyDescent="0.3">
      <c r="A40" s="2">
        <v>1995</v>
      </c>
      <c r="B40" s="2">
        <v>360.82</v>
      </c>
      <c r="C40" s="35">
        <v>80.891981132075472</v>
      </c>
      <c r="D40" s="150">
        <f t="shared" si="0"/>
        <v>45.819999999999993</v>
      </c>
      <c r="E40" s="46">
        <f t="shared" si="1"/>
        <v>17.796235849056604</v>
      </c>
      <c r="F40">
        <v>31.091552315575136</v>
      </c>
      <c r="G40" s="46">
        <f t="shared" si="2"/>
        <v>18.874056603773589</v>
      </c>
      <c r="H40" s="46">
        <v>28.374056603773589</v>
      </c>
    </row>
    <row r="41" spans="1:8" x14ac:dyDescent="0.3">
      <c r="A41" s="2">
        <v>1996</v>
      </c>
      <c r="B41" s="2">
        <v>362.61</v>
      </c>
      <c r="C41" s="35">
        <v>83.933490566037747</v>
      </c>
      <c r="D41" s="150">
        <f t="shared" si="0"/>
        <v>47.610000000000014</v>
      </c>
      <c r="E41" s="46">
        <f t="shared" si="1"/>
        <v>18.465367924528305</v>
      </c>
      <c r="F41">
        <v>31.747845870902921</v>
      </c>
      <c r="G41" s="46">
        <f t="shared" si="2"/>
        <v>19.282075471698118</v>
      </c>
      <c r="H41" s="46">
        <v>28.782075471698118</v>
      </c>
    </row>
    <row r="42" spans="1:8" x14ac:dyDescent="0.3">
      <c r="A42" s="2">
        <v>1997</v>
      </c>
      <c r="B42" s="2">
        <v>363.73</v>
      </c>
      <c r="C42" s="35">
        <v>87.025943396226424</v>
      </c>
      <c r="D42" s="150">
        <f t="shared" si="0"/>
        <v>48.730000000000018</v>
      </c>
      <c r="E42" s="46">
        <f t="shared" si="1"/>
        <v>19.145707547169813</v>
      </c>
      <c r="F42">
        <v>32.430857652827022</v>
      </c>
      <c r="G42" s="46">
        <f t="shared" si="2"/>
        <v>19.674056603773586</v>
      </c>
      <c r="H42" s="46">
        <v>29.174056603773586</v>
      </c>
    </row>
    <row r="43" spans="1:8" x14ac:dyDescent="0.3">
      <c r="A43" s="2">
        <v>1998</v>
      </c>
      <c r="B43" s="2">
        <v>366.7</v>
      </c>
      <c r="C43" s="35">
        <v>90.127830188679255</v>
      </c>
      <c r="D43" s="150">
        <f t="shared" si="0"/>
        <v>51.699999999999989</v>
      </c>
      <c r="E43" s="46">
        <f t="shared" si="1"/>
        <v>19.828122641509434</v>
      </c>
      <c r="F43">
        <v>33.144274733530565</v>
      </c>
      <c r="G43" s="46">
        <f t="shared" si="2"/>
        <v>19.97594339622642</v>
      </c>
      <c r="H43" s="46">
        <v>29.47594339622642</v>
      </c>
    </row>
    <row r="44" spans="1:8" x14ac:dyDescent="0.3">
      <c r="A44" s="2">
        <v>1999</v>
      </c>
      <c r="B44" s="2">
        <v>368.38</v>
      </c>
      <c r="C44" s="35">
        <v>93.22264150943397</v>
      </c>
      <c r="D44" s="150">
        <f t="shared" si="0"/>
        <v>53.379999999999995</v>
      </c>
      <c r="E44" s="46">
        <f t="shared" si="1"/>
        <v>20.508981132075473</v>
      </c>
      <c r="F44">
        <v>33.869314517065327</v>
      </c>
      <c r="G44" s="46">
        <f t="shared" si="2"/>
        <v>20.20943396226415</v>
      </c>
      <c r="H44" s="46">
        <v>29.70943396226415</v>
      </c>
    </row>
    <row r="45" spans="1:8" x14ac:dyDescent="0.3">
      <c r="A45" s="2">
        <v>2000</v>
      </c>
      <c r="B45" s="2">
        <v>369.55</v>
      </c>
      <c r="C45" s="35">
        <v>96.398584905660385</v>
      </c>
      <c r="D45" s="150">
        <f t="shared" si="0"/>
        <v>54.550000000000011</v>
      </c>
      <c r="E45" s="46">
        <f t="shared" si="1"/>
        <v>21.207688679245283</v>
      </c>
      <c r="F45">
        <v>34.563840349807592</v>
      </c>
      <c r="G45" s="46">
        <f t="shared" si="2"/>
        <v>20.520283018867929</v>
      </c>
      <c r="H45" s="46">
        <v>30.020283018867929</v>
      </c>
    </row>
    <row r="46" spans="1:8" x14ac:dyDescent="0.3">
      <c r="A46" s="2">
        <v>2001</v>
      </c>
      <c r="B46" s="2">
        <v>371.14</v>
      </c>
      <c r="C46" s="35">
        <v>99.65000000000002</v>
      </c>
      <c r="D46" s="150">
        <f t="shared" si="0"/>
        <v>56.139999999999986</v>
      </c>
      <c r="E46" s="46">
        <f t="shared" si="1"/>
        <v>21.923000000000005</v>
      </c>
      <c r="F46">
        <v>35.214365096940845</v>
      </c>
      <c r="G46" s="46">
        <f t="shared" si="2"/>
        <v>20.874528301886794</v>
      </c>
      <c r="H46" s="46">
        <v>30.374528301886794</v>
      </c>
    </row>
    <row r="47" spans="1:8" x14ac:dyDescent="0.3">
      <c r="A47" s="2">
        <v>2002</v>
      </c>
      <c r="B47" s="2">
        <v>373.28</v>
      </c>
      <c r="C47" s="35">
        <v>102.9490566037736</v>
      </c>
      <c r="D47" s="150">
        <f t="shared" si="0"/>
        <v>58.279999999999973</v>
      </c>
      <c r="E47" s="46">
        <f t="shared" si="1"/>
        <v>22.648792452830193</v>
      </c>
      <c r="F47">
        <v>35.913255779863917</v>
      </c>
      <c r="G47" s="46">
        <f t="shared" si="2"/>
        <v>21.306603773584907</v>
      </c>
      <c r="H47" s="46">
        <v>30.806603773584907</v>
      </c>
    </row>
    <row r="48" spans="1:8" x14ac:dyDescent="0.3">
      <c r="A48" s="2">
        <v>2003</v>
      </c>
      <c r="B48" s="2">
        <v>375.8</v>
      </c>
      <c r="C48" s="35">
        <v>106.42830188679247</v>
      </c>
      <c r="D48" s="150">
        <f t="shared" si="0"/>
        <v>60.800000000000011</v>
      </c>
      <c r="E48" s="46">
        <f t="shared" si="1"/>
        <v>23.414226415094344</v>
      </c>
      <c r="F48">
        <v>36.650984696166788</v>
      </c>
      <c r="G48" s="46">
        <f t="shared" si="2"/>
        <v>21.922641509433969</v>
      </c>
      <c r="H48" s="46">
        <v>31.422641509433969</v>
      </c>
    </row>
    <row r="49" spans="1:8" x14ac:dyDescent="0.3">
      <c r="A49" s="2">
        <v>2004</v>
      </c>
      <c r="B49" s="2">
        <v>377.52</v>
      </c>
      <c r="C49" s="35">
        <v>110.0806603773585</v>
      </c>
      <c r="D49" s="150">
        <f t="shared" si="0"/>
        <v>62.519999999999982</v>
      </c>
      <c r="E49" s="46">
        <f t="shared" si="1"/>
        <v>24.217745283018871</v>
      </c>
      <c r="F49">
        <v>37.396715333889574</v>
      </c>
      <c r="G49" s="46">
        <f t="shared" si="2"/>
        <v>22.66273584905661</v>
      </c>
      <c r="H49" s="46">
        <v>32.16273584905661</v>
      </c>
    </row>
    <row r="50" spans="1:8" x14ac:dyDescent="0.3">
      <c r="A50" s="2">
        <v>2005</v>
      </c>
      <c r="B50" s="2">
        <v>379.8</v>
      </c>
      <c r="C50" s="35">
        <v>113.8740566037736</v>
      </c>
      <c r="D50" s="150">
        <f t="shared" si="0"/>
        <v>64.800000000000011</v>
      </c>
      <c r="E50" s="46">
        <f t="shared" si="1"/>
        <v>25.052292452830191</v>
      </c>
      <c r="F50">
        <v>38.282683809706128</v>
      </c>
      <c r="G50" s="46">
        <f t="shared" si="2"/>
        <v>23.482075471698117</v>
      </c>
      <c r="H50" s="46">
        <v>32.982075471698117</v>
      </c>
    </row>
    <row r="51" spans="1:8" x14ac:dyDescent="0.3">
      <c r="A51" s="2">
        <v>2006</v>
      </c>
      <c r="B51" s="2">
        <v>381.9</v>
      </c>
      <c r="C51" s="35">
        <v>117.80613207547172</v>
      </c>
      <c r="D51" s="150">
        <f t="shared" si="0"/>
        <v>66.899999999999977</v>
      </c>
      <c r="E51" s="46">
        <f t="shared" si="1"/>
        <v>25.917349056603779</v>
      </c>
      <c r="F51">
        <v>39.29007233019906</v>
      </c>
      <c r="G51" s="46">
        <f t="shared" si="2"/>
        <v>24.372641509433961</v>
      </c>
      <c r="H51" s="46">
        <v>33.872641509433961</v>
      </c>
    </row>
    <row r="52" spans="1:8" x14ac:dyDescent="0.3">
      <c r="A52" s="2">
        <v>2007</v>
      </c>
      <c r="B52" s="2">
        <v>383.79</v>
      </c>
      <c r="C52" s="35">
        <v>121.8169811320755</v>
      </c>
      <c r="D52" s="150">
        <f t="shared" si="0"/>
        <v>68.79000000000002</v>
      </c>
      <c r="E52" s="46">
        <f t="shared" si="1"/>
        <v>26.79973584905661</v>
      </c>
      <c r="F52">
        <v>40.376803063738727</v>
      </c>
      <c r="G52" s="46">
        <f t="shared" si="2"/>
        <v>25.291037735849059</v>
      </c>
      <c r="H52" s="46">
        <v>34.791037735849059</v>
      </c>
    </row>
    <row r="53" spans="1:8" x14ac:dyDescent="0.3">
      <c r="A53" s="2">
        <v>2008</v>
      </c>
      <c r="B53" s="2">
        <v>385.6</v>
      </c>
      <c r="C53" s="35">
        <v>125.95660377358493</v>
      </c>
      <c r="D53" s="150">
        <f t="shared" si="0"/>
        <v>70.600000000000023</v>
      </c>
      <c r="E53" s="46">
        <f t="shared" si="1"/>
        <v>27.710452830188686</v>
      </c>
      <c r="F53">
        <v>41.534249665075286</v>
      </c>
      <c r="G53" s="46">
        <f t="shared" si="2"/>
        <v>26.328773584905662</v>
      </c>
      <c r="H53" s="46">
        <v>35.828773584905662</v>
      </c>
    </row>
    <row r="54" spans="1:8" x14ac:dyDescent="0.3">
      <c r="A54" s="2">
        <v>2009</v>
      </c>
      <c r="B54" s="2">
        <v>387.43</v>
      </c>
      <c r="C54" s="35">
        <v>130.05896226415098</v>
      </c>
      <c r="D54" s="150">
        <f t="shared" si="0"/>
        <v>72.430000000000007</v>
      </c>
      <c r="E54" s="46">
        <f t="shared" si="1"/>
        <v>28.612971698113217</v>
      </c>
      <c r="F54">
        <v>42.697044745279669</v>
      </c>
      <c r="G54" s="46">
        <f t="shared" si="2"/>
        <v>27.336320754716986</v>
      </c>
      <c r="H54" s="46">
        <v>36.836320754716986</v>
      </c>
    </row>
    <row r="55" spans="1:8" x14ac:dyDescent="0.3">
      <c r="A55" s="2">
        <v>2010</v>
      </c>
      <c r="B55" s="2">
        <v>389.9</v>
      </c>
      <c r="C55" s="35">
        <v>134.36462264150947</v>
      </c>
      <c r="D55" s="150">
        <f t="shared" si="0"/>
        <v>74.899999999999977</v>
      </c>
      <c r="E55" s="46">
        <f t="shared" si="1"/>
        <v>29.560216981132083</v>
      </c>
      <c r="F55">
        <v>43.915431269237544</v>
      </c>
      <c r="G55" s="46">
        <f t="shared" si="2"/>
        <v>28.466037735849056</v>
      </c>
      <c r="H55" s="46">
        <v>37.966037735849056</v>
      </c>
    </row>
    <row r="56" spans="1:8" x14ac:dyDescent="0.3">
      <c r="A56" s="2">
        <v>2011</v>
      </c>
      <c r="B56" s="2">
        <v>391.65</v>
      </c>
      <c r="C56" s="35">
        <v>138.84716981132078</v>
      </c>
      <c r="D56" s="150">
        <f t="shared" si="0"/>
        <v>76.649999999999977</v>
      </c>
      <c r="E56" s="46">
        <f t="shared" si="1"/>
        <v>30.546377358490574</v>
      </c>
      <c r="F56">
        <v>45.019267698470749</v>
      </c>
      <c r="G56" s="46">
        <f t="shared" si="2"/>
        <v>29.697169811320755</v>
      </c>
      <c r="H56" s="46">
        <v>39.197169811320755</v>
      </c>
    </row>
    <row r="57" spans="1:8" x14ac:dyDescent="0.3">
      <c r="A57" s="2">
        <v>2012</v>
      </c>
      <c r="B57" s="2">
        <v>393.85</v>
      </c>
      <c r="C57" s="35">
        <v>143.40990566037738</v>
      </c>
      <c r="D57" s="150">
        <f t="shared" si="0"/>
        <v>78.850000000000023</v>
      </c>
      <c r="E57" s="46">
        <f t="shared" si="1"/>
        <v>31.550179245283022</v>
      </c>
      <c r="F57">
        <v>46.259767577387308</v>
      </c>
      <c r="G57" s="46">
        <f t="shared" si="2"/>
        <v>30.96084905660377</v>
      </c>
      <c r="H57" s="46">
        <v>40.46084905660377</v>
      </c>
    </row>
    <row r="58" spans="1:8" x14ac:dyDescent="0.3">
      <c r="A58" s="2">
        <v>2013</v>
      </c>
      <c r="B58" s="2">
        <v>396.52</v>
      </c>
      <c r="C58" s="35">
        <v>148.01981132075474</v>
      </c>
      <c r="D58" s="150">
        <f t="shared" si="0"/>
        <v>81.519999999999982</v>
      </c>
      <c r="E58" s="46">
        <f t="shared" si="1"/>
        <v>32.564358490566043</v>
      </c>
      <c r="F58">
        <v>47.599338965896699</v>
      </c>
      <c r="G58" s="46">
        <f t="shared" si="2"/>
        <v>32.091509433962258</v>
      </c>
      <c r="H58" s="46">
        <v>41.591509433962258</v>
      </c>
    </row>
    <row r="59" spans="1:8" x14ac:dyDescent="0.3">
      <c r="A59" s="2">
        <v>2014</v>
      </c>
      <c r="B59" s="2">
        <v>398.65</v>
      </c>
      <c r="C59" s="35">
        <v>152.66839622641513</v>
      </c>
      <c r="D59" s="150">
        <f t="shared" si="0"/>
        <v>83.649999999999977</v>
      </c>
      <c r="E59" s="46">
        <f t="shared" si="1"/>
        <v>33.587047169811328</v>
      </c>
      <c r="F59">
        <v>48.93346480603207</v>
      </c>
      <c r="G59" s="46">
        <f t="shared" si="2"/>
        <v>33.0877358490566</v>
      </c>
      <c r="H59" s="46">
        <v>42.5877358490566</v>
      </c>
    </row>
    <row r="60" spans="1:8" x14ac:dyDescent="0.3">
      <c r="A60" s="46">
        <v>2015</v>
      </c>
      <c r="B60" s="46">
        <v>400.83</v>
      </c>
      <c r="C60" s="35">
        <v>156</v>
      </c>
      <c r="D60" s="150">
        <f t="shared" si="0"/>
        <v>85.829999999999984</v>
      </c>
      <c r="E60" s="46">
        <f t="shared" si="1"/>
        <v>34.32</v>
      </c>
      <c r="F60">
        <v>50.23041983844481</v>
      </c>
      <c r="G60" s="46">
        <f t="shared" si="2"/>
        <v>33.994339622641512</v>
      </c>
      <c r="H60" s="46">
        <v>43.494339622641512</v>
      </c>
    </row>
    <row r="61" spans="1:8" x14ac:dyDescent="0.3">
      <c r="A61" s="46">
        <v>2016</v>
      </c>
      <c r="B61" s="46">
        <v>404.24</v>
      </c>
      <c r="F61" s="46">
        <v>51.485737912391031</v>
      </c>
    </row>
    <row r="62" spans="1:8" x14ac:dyDescent="0.3">
      <c r="A62" s="46">
        <v>2017</v>
      </c>
      <c r="B62" s="46">
        <v>406.55</v>
      </c>
      <c r="D62" s="151"/>
      <c r="F62" s="46">
        <v>52.719356997191973</v>
      </c>
    </row>
    <row r="63" spans="1:8" x14ac:dyDescent="0.3">
      <c r="A63" s="46">
        <v>2018</v>
      </c>
      <c r="B63" s="46">
        <v>408.52</v>
      </c>
    </row>
  </sheetData>
  <hyperlinks>
    <hyperlink ref="A1" r:id="rId1"/>
    <hyperlink ref="A2" r:id="rId2"/>
  </hyperlinks>
  <pageMargins left="0.7" right="0.7" top="0.75" bottom="0.75" header="0.3" footer="0.3"/>
  <pageSetup paperSize="9" orientation="portrait" horizontalDpi="0" verticalDpi="0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6" name="Scroll Bar 1">
              <controlPr defaultSize="0" autoPict="0">
                <anchor moveWithCells="1">
                  <from>
                    <xdr:col>4</xdr:col>
                    <xdr:colOff>297180</xdr:colOff>
                    <xdr:row>0</xdr:row>
                    <xdr:rowOff>53340</xdr:rowOff>
                  </from>
                  <to>
                    <xdr:col>5</xdr:col>
                    <xdr:colOff>640080</xdr:colOff>
                    <xdr:row>0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43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MLO annuel</vt:lpstr>
      <vt:lpstr>CDIAC SUESS</vt:lpstr>
      <vt:lpstr>MLO versus CDIAC</vt:lpstr>
      <vt:lpstr>NH  Vermunt D14C</vt:lpstr>
      <vt:lpstr>SH New Zealand D14C</vt:lpstr>
      <vt:lpstr>Modeles GIEC </vt:lpstr>
      <vt:lpstr>tableaux illustration</vt:lpstr>
      <vt:lpstr>Comparaison D14C vs modéle GIEC</vt:lpstr>
      <vt:lpstr>Observations D14C vs CO2 </vt:lpstr>
      <vt:lpstr>Growth rate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QSD</dc:creator>
  <cp:lastModifiedBy>rpf</cp:lastModifiedBy>
  <cp:revision>8</cp:revision>
  <cp:lastPrinted>2019-07-10T08:19:41Z</cp:lastPrinted>
  <dcterms:created xsi:type="dcterms:W3CDTF">2019-04-13T12:54:26Z</dcterms:created>
  <dcterms:modified xsi:type="dcterms:W3CDTF">2019-07-15T15:40:06Z</dcterms:modified>
  <dc:language>fr-FR</dc:language>
</cp:coreProperties>
</file>